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1"/>
  </bookViews>
  <sheets>
    <sheet name="StordMeisterskapet 2017" sheetId="1" r:id="rId1"/>
    <sheet name="Sheet1" sheetId="2" r:id="rId2"/>
    <sheet name="Compatibility Report" sheetId="3" r:id="rId3"/>
  </sheets>
  <definedNames>
    <definedName name="_xlnm.Print_Area" localSheetId="0">'StordMeisterskapet 2017'!$A$1:$K$9</definedName>
  </definedNames>
  <calcPr fullCalcOnLoad="1"/>
</workbook>
</file>

<file path=xl/sharedStrings.xml><?xml version="1.0" encoding="utf-8"?>
<sst xmlns="http://schemas.openxmlformats.org/spreadsheetml/2006/main" count="1547" uniqueCount="180">
  <si>
    <t>Plass</t>
  </si>
  <si>
    <t>Seilnr</t>
  </si>
  <si>
    <t>Båttype</t>
  </si>
  <si>
    <t>LYS-tall</t>
  </si>
  <si>
    <t>Hanse 350</t>
  </si>
  <si>
    <t>START</t>
  </si>
  <si>
    <t>Klasse</t>
  </si>
  <si>
    <t>Båt</t>
  </si>
  <si>
    <t>Skipper</t>
  </si>
  <si>
    <t>Ragnar Rommetveit</t>
  </si>
  <si>
    <t>Korrigert tid</t>
  </si>
  <si>
    <t>John Bjordal</t>
  </si>
  <si>
    <t>Dag 1</t>
  </si>
  <si>
    <t>Fjordfryd</t>
  </si>
  <si>
    <t>Compatibility Report for RESULTAT - Hidleseilasen 2016 Totalt.xls</t>
  </si>
  <si>
    <t>Run on 01.08.2016 07:25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</si>
  <si>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</si>
  <si>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</si>
  <si>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</si>
  <si>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</si>
  <si>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</si>
  <si>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</si>
  <si>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Robberinnen</t>
  </si>
  <si>
    <t>Alhena</t>
  </si>
  <si>
    <t>Martine</t>
  </si>
  <si>
    <t>Memento Mori</t>
  </si>
  <si>
    <t>Robber 3e</t>
  </si>
  <si>
    <t>HR 310</t>
  </si>
  <si>
    <t>Torodd Olsen</t>
  </si>
  <si>
    <t>Davide Lamparelli</t>
  </si>
  <si>
    <t>Svein Louis Bersaas</t>
  </si>
  <si>
    <t>NOR 1344</t>
  </si>
  <si>
    <t>NOR 13519</t>
  </si>
  <si>
    <t>FIN 10009</t>
  </si>
  <si>
    <t>NOR 14477</t>
  </si>
  <si>
    <t>NOR 15523</t>
  </si>
  <si>
    <t>NOR 3216</t>
  </si>
  <si>
    <t>Stord Seilforening</t>
  </si>
  <si>
    <t>Haugesund Seilforening</t>
  </si>
  <si>
    <t>DNF</t>
  </si>
  <si>
    <t>DH</t>
  </si>
  <si>
    <t>P.O Fykerten</t>
  </si>
  <si>
    <t>Tora</t>
  </si>
  <si>
    <t>Marie G</t>
  </si>
  <si>
    <t>S/Y Fri</t>
  </si>
  <si>
    <t>General Lee</t>
  </si>
  <si>
    <t>Nor 560</t>
  </si>
  <si>
    <t>Tussi</t>
  </si>
  <si>
    <t>Amelia</t>
  </si>
  <si>
    <t>Ole Marius Eide</t>
  </si>
  <si>
    <t>Tor Inge Miljeteig</t>
  </si>
  <si>
    <t>Greven</t>
  </si>
  <si>
    <t>Knud N. Dahl</t>
  </si>
  <si>
    <t>Inge Skaar</t>
  </si>
  <si>
    <t>Ingvald Miljeteig</t>
  </si>
  <si>
    <t>Paul Øyvind Mehammar</t>
  </si>
  <si>
    <t>Sigurd Utbjoe</t>
  </si>
  <si>
    <t>Stavanger Seilforening</t>
  </si>
  <si>
    <t>Os Seilforening</t>
  </si>
  <si>
    <t>NOR 15271</t>
  </si>
  <si>
    <t>NOR 5112</t>
  </si>
  <si>
    <t xml:space="preserve">  NOR 14787</t>
  </si>
  <si>
    <t>NOR 733</t>
  </si>
  <si>
    <t>NOR 560</t>
  </si>
  <si>
    <t>NOR 11044</t>
  </si>
  <si>
    <t>NOR 5690</t>
  </si>
  <si>
    <t>Laurin Koster 28</t>
  </si>
  <si>
    <t>Skippi 650 Racer</t>
  </si>
  <si>
    <t xml:space="preserve">Albin Nova </t>
  </si>
  <si>
    <t>x-99</t>
  </si>
  <si>
    <t>X-102</t>
  </si>
  <si>
    <t>Melges 24</t>
  </si>
  <si>
    <t>Bavaria Match 38</t>
  </si>
  <si>
    <t>Luffe 44</t>
  </si>
  <si>
    <t>Baneseilas 1</t>
  </si>
  <si>
    <t>Baneseilas 2</t>
  </si>
  <si>
    <t>Bane/Distanseseilas 3</t>
  </si>
  <si>
    <t>Distansesilas 1 - Skjersholmane - Brandasund</t>
  </si>
  <si>
    <t>Distansesilas 1 - Brandasund - Skjersholmane</t>
  </si>
  <si>
    <t>Plassering i mål</t>
  </si>
  <si>
    <t>Poeng</t>
  </si>
  <si>
    <t>NOR-rating</t>
  </si>
  <si>
    <t>Klasse poeng</t>
  </si>
  <si>
    <t>Tid brukt</t>
  </si>
  <si>
    <t>Over-all Plassering</t>
  </si>
  <si>
    <t>Totalt - Dag 1 - Fredag</t>
  </si>
  <si>
    <t>Seilas 1</t>
  </si>
  <si>
    <t>Seilas 2</t>
  </si>
  <si>
    <t>Seilas 3</t>
  </si>
  <si>
    <t>Sammenlagt dag 1</t>
  </si>
  <si>
    <t>DSC</t>
  </si>
  <si>
    <t>DNS</t>
  </si>
  <si>
    <t>Dag 1+2</t>
  </si>
  <si>
    <t>Sammenlagt dag 1+2</t>
  </si>
  <si>
    <t>Seilas 4</t>
  </si>
  <si>
    <t>Dag 2</t>
  </si>
  <si>
    <t>Dag 3</t>
  </si>
  <si>
    <t>OverAll - Plass</t>
  </si>
  <si>
    <t>Seilas 5</t>
  </si>
  <si>
    <t>Dag 1+2+3</t>
  </si>
  <si>
    <t>Sammenlagt dag 1+2+3</t>
  </si>
  <si>
    <t>RESULTAT - Stord Shorthanded 2019</t>
  </si>
  <si>
    <t>NOR 11921</t>
  </si>
  <si>
    <t>NOR 15395</t>
  </si>
  <si>
    <t>Silje</t>
  </si>
  <si>
    <t>Lyra</t>
  </si>
  <si>
    <t>Roy Nilsen</t>
  </si>
  <si>
    <t>Are Pedersen</t>
  </si>
  <si>
    <t>S.O. 40.3</t>
  </si>
  <si>
    <t>Hanse 430</t>
  </si>
  <si>
    <t xml:space="preserve">NOR </t>
  </si>
  <si>
    <t>NOR 14787</t>
  </si>
  <si>
    <t>NOR 19</t>
  </si>
  <si>
    <t>Elisabeth</t>
  </si>
  <si>
    <t>Onedin</t>
  </si>
  <si>
    <t>Sirrus 40 DS</t>
  </si>
  <si>
    <t>NOR 15846</t>
  </si>
  <si>
    <t>Moin II</t>
  </si>
  <si>
    <t>Leiv Henning Haugland</t>
  </si>
  <si>
    <t>Bavaria 42 Vision</t>
  </si>
  <si>
    <t>NOR 10638</t>
  </si>
  <si>
    <t>Vilde Gose</t>
  </si>
  <si>
    <t>Ingmar Helland</t>
  </si>
  <si>
    <t>Etap 26</t>
  </si>
  <si>
    <t>TUR</t>
  </si>
  <si>
    <t>Johannes Sørfonn Helland</t>
  </si>
  <si>
    <t>NOR 8737</t>
  </si>
  <si>
    <t>Leisure 23</t>
  </si>
  <si>
    <t xml:space="preserve">Match </t>
  </si>
  <si>
    <t>Erling Gangdal</t>
  </si>
  <si>
    <t xml:space="preserve">Match 35 </t>
  </si>
  <si>
    <t>LitleFRI</t>
  </si>
  <si>
    <t>NOR 15894</t>
  </si>
  <si>
    <t>B/One</t>
  </si>
  <si>
    <t>SeaGirl</t>
  </si>
  <si>
    <t>Rune Lodden</t>
  </si>
  <si>
    <t>NOR 6045</t>
  </si>
  <si>
    <t>Contrast 36</t>
  </si>
  <si>
    <t>Festina Lente</t>
  </si>
  <si>
    <t>Michaela Weissowa</t>
  </si>
  <si>
    <t>NOR 5829</t>
  </si>
  <si>
    <t>First Clas 8</t>
  </si>
  <si>
    <t>Blues</t>
  </si>
  <si>
    <t>Frode Dybvik</t>
  </si>
  <si>
    <t>NOR 8484</t>
  </si>
  <si>
    <t>Luffe 43</t>
  </si>
  <si>
    <t>Shakeos</t>
  </si>
  <si>
    <t>Asbjørn Sjøvold</t>
  </si>
  <si>
    <t>NOR 15878</t>
  </si>
  <si>
    <t>Hanse 385</t>
  </si>
  <si>
    <t>Mojo</t>
  </si>
  <si>
    <t>Øystein Forland</t>
  </si>
  <si>
    <t>NOR 13582</t>
  </si>
  <si>
    <t>Salona 37</t>
  </si>
  <si>
    <t>Patri II</t>
  </si>
  <si>
    <t>Jon Gustav Lothe</t>
  </si>
  <si>
    <t>NOR 13700</t>
  </si>
  <si>
    <t>Jeanneau SO 42i</t>
  </si>
  <si>
    <t>/Sure</t>
  </si>
  <si>
    <t>Tina II</t>
  </si>
  <si>
    <t>Svein Skoglund</t>
  </si>
  <si>
    <t>NOR 11518</t>
  </si>
  <si>
    <t>Dufore 40 HR</t>
  </si>
  <si>
    <t>Nor-Rating</t>
  </si>
  <si>
    <t>Dh</t>
  </si>
  <si>
    <t>Stord Meisterskap</t>
  </si>
  <si>
    <t>Baneseilas - Totalt</t>
  </si>
  <si>
    <t>Sum</t>
  </si>
  <si>
    <t>Håkonar - Dag 1</t>
  </si>
  <si>
    <t>Start</t>
  </si>
  <si>
    <t>Håkonar - Dag 2</t>
  </si>
  <si>
    <t>Poeng - Klasse</t>
  </si>
  <si>
    <t>Poeng - OverAll</t>
  </si>
  <si>
    <t>Håkonar - Samanlagt</t>
  </si>
  <si>
    <t>Samanlagt</t>
  </si>
  <si>
    <t xml:space="preserve">Dag 1 </t>
  </si>
  <si>
    <t>Sammenlagt</t>
  </si>
  <si>
    <t>Stord Meisterskapet - Samanlagt</t>
  </si>
  <si>
    <t>Dag 1 - Bane</t>
  </si>
  <si>
    <t>Bedre siste seilas</t>
  </si>
</sst>
</file>

<file path=xl/styles.xml><?xml version="1.0" encoding="utf-8"?>
<styleSheet xmlns="http://schemas.openxmlformats.org/spreadsheetml/2006/main">
  <numFmts count="33">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hh:mm:ss;@"/>
    <numFmt numFmtId="181" formatCode="mm:ss.0;@"/>
    <numFmt numFmtId="182" formatCode="0.0"/>
    <numFmt numFmtId="183" formatCode="0.000"/>
    <numFmt numFmtId="184" formatCode="0.0000"/>
    <numFmt numFmtId="185" formatCode="&quot;Yes&quot;;&quot;Yes&quot;;&quot;No&quot;"/>
    <numFmt numFmtId="186" formatCode="&quot;True&quot;;&quot;True&quot;;&quot;False&quot;"/>
    <numFmt numFmtId="187" formatCode="&quot;On&quot;;&quot;On&quot;;&quot;Off&quot;"/>
    <numFmt numFmtId="188" formatCode="[$€-2]\ #,##0.00_);[Red]\([$€-2]\ #,##0.00\)"/>
  </numFmts>
  <fonts count="42">
    <font>
      <sz val="10"/>
      <name val="Arial"/>
      <family val="0"/>
    </font>
    <font>
      <b/>
      <sz val="10"/>
      <name val="Arial"/>
      <family val="2"/>
    </font>
    <font>
      <b/>
      <sz val="11"/>
      <color indexed="8"/>
      <name val="Calibri"/>
      <family val="2"/>
    </font>
    <font>
      <sz val="11"/>
      <name val="Calibri"/>
      <family val="2"/>
    </font>
    <font>
      <b/>
      <sz val="10"/>
      <color indexed="10"/>
      <name val="Arial"/>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2" fillId="33" borderId="0" xfId="0" applyFont="1" applyFill="1" applyAlignment="1">
      <alignment horizontal="center" wrapText="1"/>
    </xf>
    <xf numFmtId="20" fontId="4" fillId="0" borderId="0" xfId="0" applyNumberFormat="1" applyFont="1" applyAlignment="1">
      <alignment/>
    </xf>
    <xf numFmtId="181" fontId="3" fillId="0" borderId="0" xfId="0" applyNumberFormat="1" applyFont="1" applyFill="1" applyAlignment="1">
      <alignment horizontal="center"/>
    </xf>
    <xf numFmtId="181" fontId="5" fillId="0" borderId="0" xfId="0" applyNumberFormat="1" applyFont="1" applyFill="1" applyAlignment="1">
      <alignment horizontal="center"/>
    </xf>
    <xf numFmtId="0" fontId="1" fillId="33" borderId="0" xfId="0" applyFont="1" applyFill="1" applyAlignment="1">
      <alignment horizontal="center"/>
    </xf>
    <xf numFmtId="0" fontId="2" fillId="33" borderId="0" xfId="0" applyFont="1" applyFill="1" applyBorder="1" applyAlignment="1">
      <alignment horizontal="center" wrapText="1"/>
    </xf>
    <xf numFmtId="0" fontId="0" fillId="6" borderId="0" xfId="0" applyFont="1" applyFill="1" applyAlignment="1">
      <alignment/>
    </xf>
    <xf numFmtId="0" fontId="0" fillId="6" borderId="0" xfId="0" applyFill="1" applyAlignment="1">
      <alignment/>
    </xf>
    <xf numFmtId="21" fontId="0" fillId="6" borderId="0" xfId="0" applyNumberFormat="1" applyFont="1" applyFill="1" applyBorder="1" applyAlignment="1">
      <alignment horizontal="center"/>
    </xf>
    <xf numFmtId="180" fontId="3" fillId="6" borderId="0" xfId="0" applyNumberFormat="1" applyFont="1" applyFill="1" applyBorder="1" applyAlignment="1">
      <alignment horizontal="center"/>
    </xf>
    <xf numFmtId="180" fontId="0" fillId="6" borderId="0" xfId="0" applyNumberFormat="1" applyFont="1" applyFill="1" applyBorder="1" applyAlignment="1">
      <alignment horizontal="center"/>
    </xf>
    <xf numFmtId="0" fontId="0" fillId="6" borderId="0" xfId="0" applyFont="1" applyFill="1" applyAlignment="1">
      <alignment horizontal="center"/>
    </xf>
    <xf numFmtId="21" fontId="0" fillId="6" borderId="0" xfId="0" applyNumberFormat="1" applyFill="1" applyBorder="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1" fillId="6" borderId="0" xfId="0" applyFont="1" applyFill="1" applyAlignment="1">
      <alignment/>
    </xf>
    <xf numFmtId="0" fontId="1" fillId="34" borderId="0" xfId="0" applyFont="1" applyFill="1" applyAlignment="1">
      <alignment/>
    </xf>
    <xf numFmtId="0" fontId="0" fillId="34" borderId="0" xfId="0" applyFill="1" applyAlignment="1">
      <alignment/>
    </xf>
    <xf numFmtId="0" fontId="40" fillId="34" borderId="0" xfId="0" applyFont="1" applyFill="1" applyAlignment="1">
      <alignment/>
    </xf>
    <xf numFmtId="0" fontId="0" fillId="35" borderId="0" xfId="0" applyFill="1" applyAlignment="1">
      <alignment/>
    </xf>
    <xf numFmtId="21" fontId="0" fillId="35" borderId="0" xfId="0" applyNumberFormat="1" applyFill="1" applyBorder="1" applyAlignment="1">
      <alignment horizontal="center"/>
    </xf>
    <xf numFmtId="0" fontId="0" fillId="35" borderId="0" xfId="0" applyFont="1" applyFill="1" applyAlignment="1">
      <alignment horizontal="center"/>
    </xf>
    <xf numFmtId="0" fontId="41" fillId="0" borderId="0" xfId="0" applyFont="1" applyAlignment="1">
      <alignment/>
    </xf>
    <xf numFmtId="0" fontId="40" fillId="6" borderId="0" xfId="0" applyFont="1" applyFill="1" applyAlignment="1">
      <alignment/>
    </xf>
    <xf numFmtId="0" fontId="0" fillId="0" borderId="0" xfId="0" applyFont="1" applyAlignment="1">
      <alignment/>
    </xf>
    <xf numFmtId="0" fontId="0" fillId="9" borderId="0" xfId="0" applyFont="1" applyFill="1" applyAlignment="1">
      <alignment/>
    </xf>
    <xf numFmtId="0" fontId="0" fillId="9" borderId="0" xfId="0" applyFill="1" applyAlignment="1">
      <alignment/>
    </xf>
    <xf numFmtId="0" fontId="41" fillId="6" borderId="0" xfId="0" applyFont="1" applyFill="1" applyAlignment="1">
      <alignment/>
    </xf>
    <xf numFmtId="0" fontId="0" fillId="10" borderId="0" xfId="0" applyFont="1" applyFill="1" applyAlignment="1">
      <alignment/>
    </xf>
    <xf numFmtId="0" fontId="0" fillId="1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68"/>
  <sheetViews>
    <sheetView showGridLines="0" zoomScalePageLayoutView="0" workbookViewId="0" topLeftCell="A51">
      <selection activeCell="A102" sqref="A102:L116"/>
    </sheetView>
  </sheetViews>
  <sheetFormatPr defaultColWidth="11.421875" defaultRowHeight="12.75" outlineLevelRow="1"/>
  <cols>
    <col min="1" max="1" width="18.421875" style="0" bestFit="1" customWidth="1"/>
    <col min="2" max="2" width="16.28125" style="0" customWidth="1"/>
    <col min="3" max="3" width="22.140625" style="0" bestFit="1" customWidth="1"/>
    <col min="4" max="4" width="22.140625" style="0" customWidth="1"/>
    <col min="5" max="5" width="11.421875" style="0" customWidth="1"/>
    <col min="6" max="7" width="15.421875" style="0" bestFit="1" customWidth="1"/>
    <col min="8" max="8" width="19.421875" style="0" customWidth="1"/>
    <col min="9" max="9" width="16.421875" style="0" customWidth="1"/>
    <col min="10" max="10" width="12.421875" style="0" customWidth="1"/>
    <col min="11" max="11" width="12.421875" style="0" bestFit="1" customWidth="1"/>
    <col min="12" max="12" width="11.421875" style="0" customWidth="1"/>
    <col min="13" max="13" width="12.28125" style="0" customWidth="1"/>
    <col min="14" max="14" width="11.421875" style="0" customWidth="1"/>
    <col min="15" max="15" width="12.421875" style="0" bestFit="1" customWidth="1"/>
  </cols>
  <sheetData>
    <row r="1" spans="1:4" ht="15">
      <c r="A1" s="1"/>
      <c r="B1" s="5" t="s">
        <v>101</v>
      </c>
      <c r="C1" s="1"/>
      <c r="D1" s="1"/>
    </row>
    <row r="2" spans="1:4" ht="15">
      <c r="A2" s="1"/>
      <c r="B2" s="4"/>
      <c r="C2" s="1"/>
      <c r="D2" s="1"/>
    </row>
    <row r="3" spans="2:7" ht="12.75" outlineLevel="1">
      <c r="B3" s="1" t="s">
        <v>12</v>
      </c>
      <c r="C3" s="1" t="s">
        <v>5</v>
      </c>
      <c r="D3" s="23" t="s">
        <v>74</v>
      </c>
      <c r="E3" s="3"/>
      <c r="G3" s="1"/>
    </row>
    <row r="4" spans="1:10" ht="15" outlineLevel="1">
      <c r="A4" s="6" t="s">
        <v>84</v>
      </c>
      <c r="B4" s="2" t="s">
        <v>7</v>
      </c>
      <c r="C4" s="2" t="s">
        <v>8</v>
      </c>
      <c r="D4" s="2"/>
      <c r="E4" s="6" t="s">
        <v>1</v>
      </c>
      <c r="F4" s="2" t="s">
        <v>2</v>
      </c>
      <c r="G4" s="2" t="s">
        <v>3</v>
      </c>
      <c r="H4" s="7" t="s">
        <v>79</v>
      </c>
      <c r="I4" s="2" t="s">
        <v>82</v>
      </c>
      <c r="J4" s="2" t="s">
        <v>6</v>
      </c>
    </row>
    <row r="5" spans="1:10" ht="12.75" outlineLevel="1">
      <c r="A5" s="9">
        <v>2</v>
      </c>
      <c r="B5" s="9" t="s">
        <v>41</v>
      </c>
      <c r="C5" s="9" t="s">
        <v>49</v>
      </c>
      <c r="D5" s="9" t="s">
        <v>37</v>
      </c>
      <c r="E5" s="9" t="s">
        <v>59</v>
      </c>
      <c r="F5" s="9" t="s">
        <v>67</v>
      </c>
      <c r="G5" s="9">
        <v>0.876</v>
      </c>
      <c r="H5" s="9">
        <v>2</v>
      </c>
      <c r="I5" s="9">
        <v>1</v>
      </c>
      <c r="J5" s="13" t="s">
        <v>40</v>
      </c>
    </row>
    <row r="6" spans="1:10" ht="12.75" outlineLevel="1">
      <c r="A6" s="9">
        <v>3</v>
      </c>
      <c r="B6" s="9" t="s">
        <v>43</v>
      </c>
      <c r="C6" s="9" t="s">
        <v>51</v>
      </c>
      <c r="D6" s="9" t="s">
        <v>57</v>
      </c>
      <c r="E6" s="9" t="s">
        <v>61</v>
      </c>
      <c r="F6" s="9" t="s">
        <v>69</v>
      </c>
      <c r="G6" s="9">
        <v>0.902</v>
      </c>
      <c r="H6" s="9">
        <v>3</v>
      </c>
      <c r="I6" s="9">
        <v>2</v>
      </c>
      <c r="J6" s="13" t="s">
        <v>40</v>
      </c>
    </row>
    <row r="7" spans="1:10" ht="12.75" outlineLevel="1">
      <c r="A7" s="9">
        <v>4</v>
      </c>
      <c r="B7" s="9" t="s">
        <v>24</v>
      </c>
      <c r="C7" s="9" t="s">
        <v>30</v>
      </c>
      <c r="D7" s="9" t="s">
        <v>38</v>
      </c>
      <c r="E7" s="9" t="s">
        <v>34</v>
      </c>
      <c r="F7" s="9" t="s">
        <v>27</v>
      </c>
      <c r="G7" s="9">
        <v>0.839</v>
      </c>
      <c r="H7" s="9">
        <v>4</v>
      </c>
      <c r="I7" s="9">
        <v>3</v>
      </c>
      <c r="J7" s="13" t="s">
        <v>40</v>
      </c>
    </row>
    <row r="8" spans="1:10" ht="12.75" outlineLevel="1">
      <c r="A8" s="9">
        <v>5</v>
      </c>
      <c r="B8" s="9" t="s">
        <v>47</v>
      </c>
      <c r="C8" s="9" t="s">
        <v>55</v>
      </c>
      <c r="D8" s="9" t="s">
        <v>58</v>
      </c>
      <c r="E8" s="9" t="s">
        <v>64</v>
      </c>
      <c r="F8" s="9" t="s">
        <v>72</v>
      </c>
      <c r="G8" s="9">
        <v>0.983</v>
      </c>
      <c r="H8" s="9">
        <v>5</v>
      </c>
      <c r="I8" s="9">
        <v>4</v>
      </c>
      <c r="J8" s="13" t="s">
        <v>40</v>
      </c>
    </row>
    <row r="9" spans="1:10" ht="12.75" outlineLevel="1">
      <c r="A9" s="9">
        <v>8</v>
      </c>
      <c r="B9" s="9" t="s">
        <v>44</v>
      </c>
      <c r="C9" s="9" t="s">
        <v>11</v>
      </c>
      <c r="D9" s="9" t="s">
        <v>37</v>
      </c>
      <c r="E9" s="9" t="s">
        <v>32</v>
      </c>
      <c r="F9" s="9" t="s">
        <v>4</v>
      </c>
      <c r="G9" s="9">
        <v>0.939</v>
      </c>
      <c r="H9" s="9">
        <v>8</v>
      </c>
      <c r="I9" s="9">
        <v>5</v>
      </c>
      <c r="J9" s="13" t="s">
        <v>40</v>
      </c>
    </row>
    <row r="10" spans="1:10" ht="12.75" outlineLevel="1">
      <c r="A10" s="9">
        <v>12</v>
      </c>
      <c r="B10" s="9" t="s">
        <v>42</v>
      </c>
      <c r="C10" s="9" t="s">
        <v>50</v>
      </c>
      <c r="D10" s="9" t="s">
        <v>37</v>
      </c>
      <c r="E10" s="9" t="s">
        <v>60</v>
      </c>
      <c r="F10" s="9" t="s">
        <v>68</v>
      </c>
      <c r="G10" s="9">
        <v>0.898</v>
      </c>
      <c r="H10" s="9">
        <v>12</v>
      </c>
      <c r="I10" s="9">
        <v>6</v>
      </c>
      <c r="J10" s="13" t="s">
        <v>40</v>
      </c>
    </row>
    <row r="11" spans="1:10" ht="12.75" outlineLevel="1">
      <c r="A11" s="9">
        <v>13</v>
      </c>
      <c r="B11" s="9" t="s">
        <v>13</v>
      </c>
      <c r="C11" s="9" t="s">
        <v>9</v>
      </c>
      <c r="D11" s="9" t="s">
        <v>37</v>
      </c>
      <c r="E11" s="9" t="s">
        <v>36</v>
      </c>
      <c r="F11" s="9" t="s">
        <v>70</v>
      </c>
      <c r="G11" s="9">
        <v>0.93</v>
      </c>
      <c r="H11" s="9">
        <v>13</v>
      </c>
      <c r="I11" s="9">
        <v>7</v>
      </c>
      <c r="J11" s="13" t="s">
        <v>40</v>
      </c>
    </row>
    <row r="12" spans="1:10" ht="12.75" outlineLevel="1">
      <c r="A12" s="9">
        <v>1</v>
      </c>
      <c r="B12" s="9" t="s">
        <v>22</v>
      </c>
      <c r="C12" s="9" t="s">
        <v>28</v>
      </c>
      <c r="D12" s="9" t="s">
        <v>37</v>
      </c>
      <c r="E12" s="9" t="s">
        <v>31</v>
      </c>
      <c r="F12" s="9" t="s">
        <v>26</v>
      </c>
      <c r="G12" s="9">
        <v>0.801</v>
      </c>
      <c r="H12" s="9">
        <v>1</v>
      </c>
      <c r="I12" s="9">
        <v>1</v>
      </c>
      <c r="J12" s="13" t="s">
        <v>81</v>
      </c>
    </row>
    <row r="13" spans="1:10" ht="12.75" outlineLevel="1">
      <c r="A13" s="9">
        <v>6</v>
      </c>
      <c r="B13" s="9" t="s">
        <v>46</v>
      </c>
      <c r="C13" s="9" t="s">
        <v>54</v>
      </c>
      <c r="D13" s="9" t="s">
        <v>37</v>
      </c>
      <c r="E13" s="9" t="s">
        <v>63</v>
      </c>
      <c r="F13" s="9" t="s">
        <v>71</v>
      </c>
      <c r="G13" s="9">
        <v>0.983</v>
      </c>
      <c r="H13" s="9">
        <v>6</v>
      </c>
      <c r="I13" s="9">
        <v>2</v>
      </c>
      <c r="J13" s="13" t="s">
        <v>81</v>
      </c>
    </row>
    <row r="14" spans="1:10" ht="12.75" outlineLevel="1">
      <c r="A14" s="9">
        <v>7</v>
      </c>
      <c r="B14" s="9" t="s">
        <v>23</v>
      </c>
      <c r="C14" s="9" t="s">
        <v>29</v>
      </c>
      <c r="D14" s="9" t="s">
        <v>37</v>
      </c>
      <c r="E14" s="9" t="s">
        <v>33</v>
      </c>
      <c r="F14" s="9" t="s">
        <v>66</v>
      </c>
      <c r="G14" s="9">
        <v>0.776</v>
      </c>
      <c r="H14" s="9">
        <v>7</v>
      </c>
      <c r="I14" s="9">
        <v>3</v>
      </c>
      <c r="J14" s="13" t="s">
        <v>81</v>
      </c>
    </row>
    <row r="15" spans="1:10" ht="12.75" outlineLevel="1">
      <c r="A15" s="9">
        <v>9</v>
      </c>
      <c r="B15" s="9" t="s">
        <v>45</v>
      </c>
      <c r="C15" s="9" t="s">
        <v>53</v>
      </c>
      <c r="D15" s="9" t="s">
        <v>37</v>
      </c>
      <c r="E15" s="9" t="s">
        <v>62</v>
      </c>
      <c r="F15" s="9" t="s">
        <v>71</v>
      </c>
      <c r="G15" s="9">
        <v>0.983</v>
      </c>
      <c r="H15" s="9">
        <v>9</v>
      </c>
      <c r="I15" s="9">
        <v>4</v>
      </c>
      <c r="J15" s="13" t="s">
        <v>81</v>
      </c>
    </row>
    <row r="16" spans="1:10" ht="12.75" outlineLevel="1">
      <c r="A16" s="9">
        <v>10</v>
      </c>
      <c r="B16" s="9" t="s">
        <v>25</v>
      </c>
      <c r="C16" s="9" t="s">
        <v>52</v>
      </c>
      <c r="D16" s="9" t="s">
        <v>37</v>
      </c>
      <c r="E16" s="9" t="s">
        <v>59</v>
      </c>
      <c r="F16" s="9" t="s">
        <v>4</v>
      </c>
      <c r="G16" s="9">
        <v>0.934</v>
      </c>
      <c r="H16" s="9">
        <v>10</v>
      </c>
      <c r="I16" s="9">
        <v>5</v>
      </c>
      <c r="J16" s="13" t="s">
        <v>81</v>
      </c>
    </row>
    <row r="17" spans="1:10" ht="12.75" outlineLevel="1">
      <c r="A17" s="9">
        <v>11</v>
      </c>
      <c r="B17" s="9" t="s">
        <v>48</v>
      </c>
      <c r="C17" s="9" t="s">
        <v>56</v>
      </c>
      <c r="D17" s="9" t="s">
        <v>37</v>
      </c>
      <c r="E17" s="9" t="s">
        <v>65</v>
      </c>
      <c r="F17" s="9" t="s">
        <v>73</v>
      </c>
      <c r="G17" s="9">
        <v>1.021</v>
      </c>
      <c r="H17" s="9">
        <v>11</v>
      </c>
      <c r="I17" s="9">
        <v>6</v>
      </c>
      <c r="J17" s="13" t="s">
        <v>81</v>
      </c>
    </row>
    <row r="18" ht="12.75" outlineLevel="1"/>
    <row r="20" ht="12.75" outlineLevel="1">
      <c r="D20" s="23" t="s">
        <v>75</v>
      </c>
    </row>
    <row r="21" spans="1:10" ht="15" outlineLevel="1">
      <c r="A21" s="6" t="s">
        <v>0</v>
      </c>
      <c r="B21" s="2" t="s">
        <v>7</v>
      </c>
      <c r="C21" s="2" t="s">
        <v>8</v>
      </c>
      <c r="D21" s="2"/>
      <c r="E21" s="6" t="s">
        <v>1</v>
      </c>
      <c r="F21" s="2" t="s">
        <v>2</v>
      </c>
      <c r="G21" s="2" t="s">
        <v>3</v>
      </c>
      <c r="H21" s="7" t="s">
        <v>79</v>
      </c>
      <c r="I21" s="2" t="s">
        <v>82</v>
      </c>
      <c r="J21" s="2" t="s">
        <v>6</v>
      </c>
    </row>
    <row r="22" spans="1:10" ht="12.75" outlineLevel="1">
      <c r="A22" s="8">
        <v>5</v>
      </c>
      <c r="B22" s="9" t="s">
        <v>47</v>
      </c>
      <c r="C22" s="9" t="s">
        <v>55</v>
      </c>
      <c r="D22" s="9" t="s">
        <v>58</v>
      </c>
      <c r="E22" s="9" t="s">
        <v>64</v>
      </c>
      <c r="F22" s="9" t="s">
        <v>72</v>
      </c>
      <c r="G22" s="9">
        <v>0.983</v>
      </c>
      <c r="H22" s="9">
        <v>1</v>
      </c>
      <c r="I22" s="9">
        <v>1</v>
      </c>
      <c r="J22" s="13" t="s">
        <v>40</v>
      </c>
    </row>
    <row r="23" spans="1:10" ht="12.75" outlineLevel="1">
      <c r="A23" s="8">
        <v>2</v>
      </c>
      <c r="B23" s="9" t="s">
        <v>41</v>
      </c>
      <c r="C23" s="9" t="s">
        <v>49</v>
      </c>
      <c r="D23" s="9" t="s">
        <v>37</v>
      </c>
      <c r="E23" s="9" t="s">
        <v>59</v>
      </c>
      <c r="F23" s="9" t="s">
        <v>67</v>
      </c>
      <c r="G23" s="9">
        <v>0.876</v>
      </c>
      <c r="H23" s="9">
        <v>6</v>
      </c>
      <c r="I23" s="9">
        <v>2</v>
      </c>
      <c r="J23" s="13" t="s">
        <v>40</v>
      </c>
    </row>
    <row r="24" spans="1:10" ht="12.75" outlineLevel="1">
      <c r="A24" s="8">
        <v>8</v>
      </c>
      <c r="B24" s="9" t="s">
        <v>44</v>
      </c>
      <c r="C24" s="9" t="s">
        <v>11</v>
      </c>
      <c r="D24" s="9" t="s">
        <v>37</v>
      </c>
      <c r="E24" s="9" t="s">
        <v>32</v>
      </c>
      <c r="F24" s="9" t="s">
        <v>4</v>
      </c>
      <c r="G24" s="9">
        <v>0.939</v>
      </c>
      <c r="H24" s="9">
        <v>7</v>
      </c>
      <c r="I24" s="9">
        <v>3</v>
      </c>
      <c r="J24" s="13" t="s">
        <v>40</v>
      </c>
    </row>
    <row r="25" spans="1:10" ht="12.75" outlineLevel="1">
      <c r="A25" s="8">
        <v>3</v>
      </c>
      <c r="B25" s="9" t="s">
        <v>43</v>
      </c>
      <c r="C25" s="9" t="s">
        <v>51</v>
      </c>
      <c r="D25" s="9" t="s">
        <v>57</v>
      </c>
      <c r="E25" s="9" t="s">
        <v>61</v>
      </c>
      <c r="F25" s="9" t="s">
        <v>69</v>
      </c>
      <c r="G25" s="9">
        <v>0.902</v>
      </c>
      <c r="H25" s="9">
        <v>9</v>
      </c>
      <c r="I25" s="9">
        <v>4</v>
      </c>
      <c r="J25" s="13" t="s">
        <v>40</v>
      </c>
    </row>
    <row r="26" spans="1:10" ht="12.75" outlineLevel="1">
      <c r="A26" s="8">
        <v>4</v>
      </c>
      <c r="B26" s="9" t="s">
        <v>24</v>
      </c>
      <c r="C26" s="9" t="s">
        <v>30</v>
      </c>
      <c r="D26" s="9" t="s">
        <v>38</v>
      </c>
      <c r="E26" s="9" t="s">
        <v>34</v>
      </c>
      <c r="F26" s="9" t="s">
        <v>27</v>
      </c>
      <c r="G26" s="9">
        <v>0.839</v>
      </c>
      <c r="H26" s="9">
        <v>10</v>
      </c>
      <c r="I26" s="9">
        <v>5</v>
      </c>
      <c r="J26" s="13" t="s">
        <v>40</v>
      </c>
    </row>
    <row r="27" spans="1:10" ht="12.75" outlineLevel="1">
      <c r="A27" s="8">
        <v>12</v>
      </c>
      <c r="B27" s="9" t="s">
        <v>42</v>
      </c>
      <c r="C27" s="9" t="s">
        <v>50</v>
      </c>
      <c r="D27" s="9" t="s">
        <v>37</v>
      </c>
      <c r="E27" s="9" t="s">
        <v>60</v>
      </c>
      <c r="F27" s="9" t="s">
        <v>68</v>
      </c>
      <c r="G27" s="9">
        <v>0.898</v>
      </c>
      <c r="H27" s="9">
        <v>11</v>
      </c>
      <c r="I27" s="9">
        <v>6</v>
      </c>
      <c r="J27" s="13" t="s">
        <v>40</v>
      </c>
    </row>
    <row r="28" spans="1:10" ht="12.75" outlineLevel="1">
      <c r="A28" s="8">
        <v>13</v>
      </c>
      <c r="B28" s="9" t="s">
        <v>13</v>
      </c>
      <c r="C28" s="9" t="s">
        <v>9</v>
      </c>
      <c r="D28" s="9" t="s">
        <v>37</v>
      </c>
      <c r="E28" s="9" t="s">
        <v>36</v>
      </c>
      <c r="F28" s="9" t="s">
        <v>70</v>
      </c>
      <c r="G28" s="9">
        <v>0.93</v>
      </c>
      <c r="H28" s="9">
        <v>13</v>
      </c>
      <c r="I28" s="9">
        <v>7</v>
      </c>
      <c r="J28" s="13" t="s">
        <v>40</v>
      </c>
    </row>
    <row r="29" spans="1:10" ht="12.75" outlineLevel="1">
      <c r="A29" s="8">
        <v>9</v>
      </c>
      <c r="B29" s="9" t="s">
        <v>45</v>
      </c>
      <c r="C29" s="9" t="s">
        <v>53</v>
      </c>
      <c r="D29" s="9" t="s">
        <v>37</v>
      </c>
      <c r="E29" s="9" t="s">
        <v>62</v>
      </c>
      <c r="F29" s="9" t="s">
        <v>71</v>
      </c>
      <c r="G29" s="9">
        <v>0.983</v>
      </c>
      <c r="H29" s="9">
        <v>2</v>
      </c>
      <c r="I29" s="9">
        <v>1</v>
      </c>
      <c r="J29" s="13" t="s">
        <v>81</v>
      </c>
    </row>
    <row r="30" spans="1:10" ht="12.75" outlineLevel="1">
      <c r="A30" s="8">
        <v>11</v>
      </c>
      <c r="B30" s="9" t="s">
        <v>48</v>
      </c>
      <c r="C30" s="9" t="s">
        <v>56</v>
      </c>
      <c r="D30" s="9" t="s">
        <v>37</v>
      </c>
      <c r="E30" s="9" t="s">
        <v>65</v>
      </c>
      <c r="F30" s="9" t="s">
        <v>73</v>
      </c>
      <c r="G30" s="9">
        <v>1.021</v>
      </c>
      <c r="H30" s="9">
        <v>3</v>
      </c>
      <c r="I30" s="9">
        <v>2</v>
      </c>
      <c r="J30" s="13" t="s">
        <v>81</v>
      </c>
    </row>
    <row r="31" spans="1:10" ht="12.75" outlineLevel="1">
      <c r="A31" s="8">
        <v>6</v>
      </c>
      <c r="B31" s="9" t="s">
        <v>46</v>
      </c>
      <c r="C31" s="9" t="s">
        <v>54</v>
      </c>
      <c r="D31" s="9" t="s">
        <v>37</v>
      </c>
      <c r="E31" s="9" t="s">
        <v>63</v>
      </c>
      <c r="F31" s="9" t="s">
        <v>71</v>
      </c>
      <c r="G31" s="9">
        <v>0.983</v>
      </c>
      <c r="H31" s="9">
        <v>4</v>
      </c>
      <c r="I31" s="9">
        <v>3</v>
      </c>
      <c r="J31" s="13" t="s">
        <v>81</v>
      </c>
    </row>
    <row r="32" spans="1:10" ht="12.75" outlineLevel="1">
      <c r="A32" s="9">
        <v>1</v>
      </c>
      <c r="B32" s="9" t="s">
        <v>22</v>
      </c>
      <c r="C32" s="9" t="s">
        <v>28</v>
      </c>
      <c r="D32" s="9" t="s">
        <v>37</v>
      </c>
      <c r="E32" s="9" t="s">
        <v>31</v>
      </c>
      <c r="F32" s="9" t="s">
        <v>26</v>
      </c>
      <c r="G32" s="9">
        <v>0.801</v>
      </c>
      <c r="H32" s="9">
        <v>5</v>
      </c>
      <c r="I32" s="9">
        <v>4</v>
      </c>
      <c r="J32" s="13" t="s">
        <v>81</v>
      </c>
    </row>
    <row r="33" spans="1:10" ht="12.75" outlineLevel="1">
      <c r="A33" s="8">
        <v>10</v>
      </c>
      <c r="B33" s="9" t="s">
        <v>25</v>
      </c>
      <c r="C33" s="9" t="s">
        <v>52</v>
      </c>
      <c r="D33" s="9" t="s">
        <v>37</v>
      </c>
      <c r="E33" s="9" t="s">
        <v>59</v>
      </c>
      <c r="F33" s="9" t="s">
        <v>4</v>
      </c>
      <c r="G33" s="9">
        <v>0.934</v>
      </c>
      <c r="H33" s="9">
        <v>8</v>
      </c>
      <c r="I33" s="9">
        <v>5</v>
      </c>
      <c r="J33" s="13" t="s">
        <v>81</v>
      </c>
    </row>
    <row r="34" spans="1:10" ht="12.75" outlineLevel="1">
      <c r="A34" s="9">
        <v>7</v>
      </c>
      <c r="B34" s="9" t="s">
        <v>23</v>
      </c>
      <c r="C34" s="9" t="s">
        <v>29</v>
      </c>
      <c r="D34" s="9" t="s">
        <v>37</v>
      </c>
      <c r="E34" s="9" t="s">
        <v>33</v>
      </c>
      <c r="F34" s="9" t="s">
        <v>66</v>
      </c>
      <c r="G34" s="9">
        <v>0.776</v>
      </c>
      <c r="H34" s="9">
        <v>12</v>
      </c>
      <c r="I34" s="9">
        <v>6</v>
      </c>
      <c r="J34" s="13" t="s">
        <v>81</v>
      </c>
    </row>
    <row r="35" ht="12.75" outlineLevel="1"/>
    <row r="37" spans="4:6" ht="12.75" outlineLevel="1">
      <c r="D37" s="23" t="s">
        <v>76</v>
      </c>
      <c r="F37" s="14">
        <v>0.8375</v>
      </c>
    </row>
    <row r="38" spans="1:12" ht="15" outlineLevel="1">
      <c r="A38" s="6" t="s">
        <v>0</v>
      </c>
      <c r="B38" s="2" t="s">
        <v>7</v>
      </c>
      <c r="C38" s="2" t="s">
        <v>8</v>
      </c>
      <c r="D38" s="2"/>
      <c r="E38" s="6" t="s">
        <v>1</v>
      </c>
      <c r="F38" s="2" t="s">
        <v>2</v>
      </c>
      <c r="G38" s="2" t="s">
        <v>3</v>
      </c>
      <c r="H38" s="7" t="s">
        <v>79</v>
      </c>
      <c r="I38" s="2" t="s">
        <v>83</v>
      </c>
      <c r="J38" s="2" t="s">
        <v>10</v>
      </c>
      <c r="K38" s="2" t="s">
        <v>80</v>
      </c>
      <c r="L38" s="2" t="s">
        <v>6</v>
      </c>
    </row>
    <row r="39" spans="2:12" ht="15" outlineLevel="1">
      <c r="B39" s="9" t="s">
        <v>47</v>
      </c>
      <c r="C39" s="9" t="s">
        <v>55</v>
      </c>
      <c r="D39" s="9" t="s">
        <v>58</v>
      </c>
      <c r="E39" s="9" t="s">
        <v>64</v>
      </c>
      <c r="F39" s="9" t="s">
        <v>72</v>
      </c>
      <c r="G39" s="9">
        <v>0.983</v>
      </c>
      <c r="H39" s="10">
        <v>0.875462962962963</v>
      </c>
      <c r="I39" s="11">
        <f aca="true" t="shared" si="0" ref="I39:I51">H39-$F$37</f>
        <v>0.037962962962962976</v>
      </c>
      <c r="J39" s="12">
        <f aca="true" t="shared" si="1" ref="J39:J51">I39*$F$37*G39</f>
        <v>0.031253483796296305</v>
      </c>
      <c r="K39">
        <v>1</v>
      </c>
      <c r="L39" s="13" t="s">
        <v>40</v>
      </c>
    </row>
    <row r="40" spans="1:12" ht="15" outlineLevel="1">
      <c r="A40" s="8">
        <v>3</v>
      </c>
      <c r="B40" s="9" t="s">
        <v>24</v>
      </c>
      <c r="C40" s="9" t="s">
        <v>30</v>
      </c>
      <c r="D40" s="9" t="s">
        <v>38</v>
      </c>
      <c r="E40" s="9" t="s">
        <v>34</v>
      </c>
      <c r="F40" s="9" t="s">
        <v>27</v>
      </c>
      <c r="G40" s="9">
        <v>0.839</v>
      </c>
      <c r="H40" s="14">
        <v>0.8868171296296296</v>
      </c>
      <c r="I40" s="11">
        <f t="shared" si="0"/>
        <v>0.04931712962962953</v>
      </c>
      <c r="J40" s="12">
        <f t="shared" si="1"/>
        <v>0.03465329759837956</v>
      </c>
      <c r="K40">
        <v>2</v>
      </c>
      <c r="L40" s="13" t="s">
        <v>40</v>
      </c>
    </row>
    <row r="41" spans="1:12" ht="15" outlineLevel="1">
      <c r="A41" s="8">
        <v>6</v>
      </c>
      <c r="B41" s="9" t="s">
        <v>43</v>
      </c>
      <c r="C41" s="9" t="s">
        <v>51</v>
      </c>
      <c r="D41" s="9" t="s">
        <v>57</v>
      </c>
      <c r="E41" s="9" t="s">
        <v>61</v>
      </c>
      <c r="F41" s="9" t="s">
        <v>69</v>
      </c>
      <c r="G41" s="9">
        <v>0.902</v>
      </c>
      <c r="H41" s="10">
        <v>0.884074074074074</v>
      </c>
      <c r="I41" s="11">
        <f t="shared" si="0"/>
        <v>0.04657407407407399</v>
      </c>
      <c r="J41" s="12">
        <f t="shared" si="1"/>
        <v>0.035183219907407345</v>
      </c>
      <c r="K41">
        <v>3</v>
      </c>
      <c r="L41" s="13" t="s">
        <v>40</v>
      </c>
    </row>
    <row r="42" spans="1:12" ht="15" outlineLevel="1">
      <c r="A42" s="8">
        <v>4</v>
      </c>
      <c r="B42" s="9" t="s">
        <v>41</v>
      </c>
      <c r="C42" s="9" t="s">
        <v>49</v>
      </c>
      <c r="D42" s="9" t="s">
        <v>37</v>
      </c>
      <c r="E42" s="9" t="s">
        <v>59</v>
      </c>
      <c r="F42" s="9" t="s">
        <v>67</v>
      </c>
      <c r="G42" s="9">
        <v>0.876</v>
      </c>
      <c r="H42" s="10">
        <v>0.8858796296296297</v>
      </c>
      <c r="I42" s="11">
        <f t="shared" si="0"/>
        <v>0.04837962962962972</v>
      </c>
      <c r="J42" s="12">
        <f t="shared" si="1"/>
        <v>0.035493715277777844</v>
      </c>
      <c r="K42">
        <v>4</v>
      </c>
      <c r="L42" s="13" t="s">
        <v>40</v>
      </c>
    </row>
    <row r="43" spans="1:12" ht="15" outlineLevel="1">
      <c r="A43" s="8">
        <v>9</v>
      </c>
      <c r="B43" s="9" t="s">
        <v>44</v>
      </c>
      <c r="C43" s="9" t="s">
        <v>11</v>
      </c>
      <c r="D43" s="9" t="s">
        <v>37</v>
      </c>
      <c r="E43" s="9" t="s">
        <v>32</v>
      </c>
      <c r="F43" s="9" t="s">
        <v>4</v>
      </c>
      <c r="G43" s="9">
        <v>0.939</v>
      </c>
      <c r="H43" s="10">
        <v>0.8831481481481481</v>
      </c>
      <c r="I43" s="11">
        <f t="shared" si="0"/>
        <v>0.045648148148148104</v>
      </c>
      <c r="J43" s="12">
        <f t="shared" si="1"/>
        <v>0.035898274305555526</v>
      </c>
      <c r="K43">
        <v>5</v>
      </c>
      <c r="L43" s="13" t="s">
        <v>40</v>
      </c>
    </row>
    <row r="44" spans="1:12" ht="15" outlineLevel="1">
      <c r="A44" s="8">
        <v>5</v>
      </c>
      <c r="B44" s="9" t="s">
        <v>42</v>
      </c>
      <c r="C44" s="9" t="s">
        <v>50</v>
      </c>
      <c r="D44" s="9" t="s">
        <v>37</v>
      </c>
      <c r="E44" s="9" t="s">
        <v>60</v>
      </c>
      <c r="F44" s="9" t="s">
        <v>68</v>
      </c>
      <c r="G44" s="9">
        <v>0.898</v>
      </c>
      <c r="H44" s="10">
        <v>0.8860416666666667</v>
      </c>
      <c r="I44" s="11">
        <f t="shared" si="0"/>
        <v>0.048541666666666705</v>
      </c>
      <c r="J44" s="12">
        <f t="shared" si="1"/>
        <v>0.03650697395833337</v>
      </c>
      <c r="K44">
        <v>6</v>
      </c>
      <c r="L44" s="13" t="s">
        <v>40</v>
      </c>
    </row>
    <row r="45" spans="1:12" ht="15" outlineLevel="1">
      <c r="A45" s="8">
        <v>7</v>
      </c>
      <c r="B45" s="9" t="s">
        <v>13</v>
      </c>
      <c r="C45" s="9" t="s">
        <v>9</v>
      </c>
      <c r="D45" s="9" t="s">
        <v>37</v>
      </c>
      <c r="E45" s="9" t="s">
        <v>36</v>
      </c>
      <c r="F45" s="9" t="s">
        <v>70</v>
      </c>
      <c r="G45" s="9">
        <v>0.93</v>
      </c>
      <c r="H45" s="10">
        <v>0.8872800925925927</v>
      </c>
      <c r="I45" s="11">
        <f t="shared" si="0"/>
        <v>0.04978009259259264</v>
      </c>
      <c r="J45" s="12">
        <f t="shared" si="1"/>
        <v>0.03877246961805559</v>
      </c>
      <c r="K45">
        <v>7</v>
      </c>
      <c r="L45" s="13" t="s">
        <v>40</v>
      </c>
    </row>
    <row r="46" spans="1:12" ht="15" outlineLevel="1">
      <c r="A46" s="8">
        <v>9</v>
      </c>
      <c r="B46" s="9" t="s">
        <v>46</v>
      </c>
      <c r="C46" s="9" t="s">
        <v>54</v>
      </c>
      <c r="D46" s="9" t="s">
        <v>37</v>
      </c>
      <c r="E46" s="9" t="s">
        <v>63</v>
      </c>
      <c r="F46" s="9" t="s">
        <v>71</v>
      </c>
      <c r="G46" s="9">
        <v>0.983</v>
      </c>
      <c r="H46" s="10">
        <v>0.8774537037037037</v>
      </c>
      <c r="I46" s="11">
        <f t="shared" si="0"/>
        <v>0.03995370370370366</v>
      </c>
      <c r="J46" s="12">
        <f t="shared" si="1"/>
        <v>0.03289238599537033</v>
      </c>
      <c r="K46">
        <v>1</v>
      </c>
      <c r="L46" s="13" t="s">
        <v>81</v>
      </c>
    </row>
    <row r="47" spans="2:12" ht="15" outlineLevel="1">
      <c r="B47" s="9" t="s">
        <v>48</v>
      </c>
      <c r="C47" s="9" t="s">
        <v>56</v>
      </c>
      <c r="D47" s="9" t="s">
        <v>37</v>
      </c>
      <c r="E47" s="9" t="s">
        <v>65</v>
      </c>
      <c r="F47" s="9" t="s">
        <v>73</v>
      </c>
      <c r="G47" s="9">
        <v>1.021</v>
      </c>
      <c r="H47" s="10">
        <v>0.8766782407407407</v>
      </c>
      <c r="I47" s="11">
        <f t="shared" si="0"/>
        <v>0.03917824074074072</v>
      </c>
      <c r="J47" s="12">
        <f t="shared" si="1"/>
        <v>0.03350082392939813</v>
      </c>
      <c r="K47">
        <v>2</v>
      </c>
      <c r="L47" s="13" t="s">
        <v>81</v>
      </c>
    </row>
    <row r="48" spans="1:12" ht="15" outlineLevel="1">
      <c r="A48" s="8">
        <v>9</v>
      </c>
      <c r="B48" s="9" t="s">
        <v>45</v>
      </c>
      <c r="C48" s="9" t="s">
        <v>53</v>
      </c>
      <c r="D48" s="9" t="s">
        <v>37</v>
      </c>
      <c r="E48" s="9" t="s">
        <v>62</v>
      </c>
      <c r="F48" s="9" t="s">
        <v>71</v>
      </c>
      <c r="G48" s="9">
        <v>0.983</v>
      </c>
      <c r="H48" s="10">
        <v>0.8792013888888889</v>
      </c>
      <c r="I48" s="11">
        <f t="shared" si="0"/>
        <v>0.04170138888888886</v>
      </c>
      <c r="J48" s="12">
        <f t="shared" si="1"/>
        <v>0.034331189670138866</v>
      </c>
      <c r="K48">
        <v>3</v>
      </c>
      <c r="L48" s="13" t="s">
        <v>81</v>
      </c>
    </row>
    <row r="49" spans="1:12" ht="15" outlineLevel="1">
      <c r="A49" s="9">
        <v>2</v>
      </c>
      <c r="B49" s="9" t="s">
        <v>22</v>
      </c>
      <c r="C49" s="9" t="s">
        <v>28</v>
      </c>
      <c r="D49" s="9" t="s">
        <v>37</v>
      </c>
      <c r="E49" s="9" t="s">
        <v>31</v>
      </c>
      <c r="F49" s="9" t="s">
        <v>26</v>
      </c>
      <c r="G49" s="9">
        <v>0.801</v>
      </c>
      <c r="H49" s="14">
        <v>0.8886921296296296</v>
      </c>
      <c r="I49" s="11">
        <f t="shared" si="0"/>
        <v>0.0511921296296296</v>
      </c>
      <c r="J49" s="12">
        <f t="shared" si="1"/>
        <v>0.03434160026041665</v>
      </c>
      <c r="K49">
        <v>4</v>
      </c>
      <c r="L49" s="13" t="s">
        <v>81</v>
      </c>
    </row>
    <row r="50" spans="1:12" ht="15" outlineLevel="1">
      <c r="A50" s="8">
        <v>8</v>
      </c>
      <c r="B50" s="9" t="s">
        <v>25</v>
      </c>
      <c r="C50" s="9" t="s">
        <v>52</v>
      </c>
      <c r="D50" s="9" t="s">
        <v>37</v>
      </c>
      <c r="E50" s="9" t="s">
        <v>59</v>
      </c>
      <c r="F50" s="9" t="s">
        <v>4</v>
      </c>
      <c r="G50" s="9">
        <v>0.934</v>
      </c>
      <c r="H50" s="10">
        <v>0.8827199074074074</v>
      </c>
      <c r="I50" s="11">
        <f t="shared" si="0"/>
        <v>0.045219907407407334</v>
      </c>
      <c r="J50" s="12">
        <f t="shared" si="1"/>
        <v>0.035372142071759205</v>
      </c>
      <c r="K50">
        <v>5</v>
      </c>
      <c r="L50" s="13" t="s">
        <v>81</v>
      </c>
    </row>
    <row r="51" spans="1:12" ht="15" outlineLevel="1">
      <c r="A51" s="9">
        <v>1</v>
      </c>
      <c r="B51" s="9" t="s">
        <v>23</v>
      </c>
      <c r="C51" s="9" t="s">
        <v>29</v>
      </c>
      <c r="D51" s="9" t="s">
        <v>37</v>
      </c>
      <c r="E51" s="9" t="s">
        <v>33</v>
      </c>
      <c r="F51" s="9" t="s">
        <v>66</v>
      </c>
      <c r="G51" s="9">
        <v>0.776</v>
      </c>
      <c r="H51" s="14">
        <v>0.8959837962962963</v>
      </c>
      <c r="I51" s="11">
        <f t="shared" si="0"/>
        <v>0.0584837962962963</v>
      </c>
      <c r="J51" s="12">
        <f t="shared" si="1"/>
        <v>0.03800861921296297</v>
      </c>
      <c r="K51">
        <v>6</v>
      </c>
      <c r="L51" s="13" t="s">
        <v>81</v>
      </c>
    </row>
    <row r="53" ht="12.75" hidden="1"/>
    <row r="54" spans="4:6" ht="12.75" hidden="1">
      <c r="D54" s="24" t="s">
        <v>77</v>
      </c>
      <c r="E54" s="25"/>
      <c r="F54" s="25"/>
    </row>
    <row r="55" ht="12.75" hidden="1"/>
    <row r="56" spans="1:11" ht="15" hidden="1">
      <c r="A56" s="9">
        <v>1</v>
      </c>
      <c r="B56" s="9" t="s">
        <v>23</v>
      </c>
      <c r="C56" s="9" t="s">
        <v>29</v>
      </c>
      <c r="D56" s="9" t="s">
        <v>37</v>
      </c>
      <c r="E56" s="9" t="s">
        <v>33</v>
      </c>
      <c r="F56" s="9" t="s">
        <v>66</v>
      </c>
      <c r="G56" s="9">
        <v>0.776</v>
      </c>
      <c r="H56" s="14">
        <v>0.8094444444444444</v>
      </c>
      <c r="I56" s="11">
        <f aca="true" t="shared" si="2" ref="I56:I62">H56-$E$3</f>
        <v>0.8094444444444444</v>
      </c>
      <c r="J56" s="12" t="e">
        <f>I56*#REF!</f>
        <v>#REF!</v>
      </c>
      <c r="K56" s="13" t="s">
        <v>40</v>
      </c>
    </row>
    <row r="57" spans="1:11" ht="15" hidden="1">
      <c r="A57" s="9">
        <v>2</v>
      </c>
      <c r="B57" s="9" t="s">
        <v>22</v>
      </c>
      <c r="C57" s="9" t="s">
        <v>28</v>
      </c>
      <c r="D57" s="9" t="s">
        <v>37</v>
      </c>
      <c r="E57" s="9" t="s">
        <v>31</v>
      </c>
      <c r="F57" s="9" t="s">
        <v>26</v>
      </c>
      <c r="G57" s="9">
        <v>0.801</v>
      </c>
      <c r="H57" s="14">
        <v>0.8398842592592594</v>
      </c>
      <c r="I57" s="11">
        <f t="shared" si="2"/>
        <v>0.8398842592592594</v>
      </c>
      <c r="J57" s="12" t="e">
        <f>I57*#REF!</f>
        <v>#REF!</v>
      </c>
      <c r="K57" s="13" t="s">
        <v>40</v>
      </c>
    </row>
    <row r="58" spans="1:11" ht="15" hidden="1">
      <c r="A58" s="8">
        <v>3</v>
      </c>
      <c r="B58" s="9" t="s">
        <v>24</v>
      </c>
      <c r="C58" s="9" t="s">
        <v>30</v>
      </c>
      <c r="D58" s="9" t="s">
        <v>38</v>
      </c>
      <c r="E58" s="9" t="s">
        <v>34</v>
      </c>
      <c r="F58" s="9" t="s">
        <v>27</v>
      </c>
      <c r="G58" s="9">
        <v>0.839</v>
      </c>
      <c r="H58" s="14">
        <v>0.8220138888888888</v>
      </c>
      <c r="I58" s="11">
        <f t="shared" si="2"/>
        <v>0.8220138888888888</v>
      </c>
      <c r="J58" s="12" t="e">
        <f>I58*#REF!</f>
        <v>#REF!</v>
      </c>
      <c r="K58" s="13" t="s">
        <v>40</v>
      </c>
    </row>
    <row r="59" spans="1:11" ht="15" hidden="1">
      <c r="A59" s="8">
        <v>4</v>
      </c>
      <c r="B59" s="9" t="s">
        <v>41</v>
      </c>
      <c r="C59" s="9" t="s">
        <v>49</v>
      </c>
      <c r="D59" s="9" t="s">
        <v>37</v>
      </c>
      <c r="E59" s="9" t="s">
        <v>59</v>
      </c>
      <c r="F59" s="9" t="s">
        <v>67</v>
      </c>
      <c r="G59" s="9">
        <v>0.876</v>
      </c>
      <c r="H59" s="10">
        <v>0.8861342592592593</v>
      </c>
      <c r="I59" s="11">
        <f t="shared" si="2"/>
        <v>0.8861342592592593</v>
      </c>
      <c r="J59" s="12" t="e">
        <f>I59*#REF!</f>
        <v>#REF!</v>
      </c>
      <c r="K59" s="13" t="s">
        <v>40</v>
      </c>
    </row>
    <row r="60" spans="1:11" ht="15" hidden="1">
      <c r="A60" s="8">
        <v>5</v>
      </c>
      <c r="B60" s="9" t="s">
        <v>42</v>
      </c>
      <c r="C60" s="9" t="s">
        <v>50</v>
      </c>
      <c r="D60" s="9" t="s">
        <v>37</v>
      </c>
      <c r="E60" s="9" t="s">
        <v>60</v>
      </c>
      <c r="F60" s="9" t="s">
        <v>68</v>
      </c>
      <c r="G60" s="9">
        <v>0.898</v>
      </c>
      <c r="H60" s="10">
        <v>0.9284143518518518</v>
      </c>
      <c r="I60" s="11">
        <f t="shared" si="2"/>
        <v>0.9284143518518518</v>
      </c>
      <c r="J60" s="12" t="e">
        <f>I60*#REF!</f>
        <v>#REF!</v>
      </c>
      <c r="K60" s="13" t="s">
        <v>40</v>
      </c>
    </row>
    <row r="61" spans="1:11" ht="15" hidden="1">
      <c r="A61" s="8">
        <v>6</v>
      </c>
      <c r="B61" s="9" t="s">
        <v>43</v>
      </c>
      <c r="C61" s="9" t="s">
        <v>51</v>
      </c>
      <c r="D61" s="9" t="s">
        <v>57</v>
      </c>
      <c r="E61" s="9" t="s">
        <v>61</v>
      </c>
      <c r="F61" s="9" t="s">
        <v>69</v>
      </c>
      <c r="G61" s="9">
        <v>0.902</v>
      </c>
      <c r="H61" s="10">
        <v>0.9707407407407408</v>
      </c>
      <c r="I61" s="11">
        <f t="shared" si="2"/>
        <v>0.9707407407407408</v>
      </c>
      <c r="J61" s="12" t="e">
        <f>I61*#REF!</f>
        <v>#REF!</v>
      </c>
      <c r="K61" s="13" t="s">
        <v>40</v>
      </c>
    </row>
    <row r="62" spans="1:11" ht="15" hidden="1">
      <c r="A62" s="8">
        <v>7</v>
      </c>
      <c r="B62" s="9" t="s">
        <v>13</v>
      </c>
      <c r="C62" s="9" t="s">
        <v>9</v>
      </c>
      <c r="D62" s="9" t="s">
        <v>37</v>
      </c>
      <c r="E62" s="9" t="s">
        <v>36</v>
      </c>
      <c r="F62" s="9" t="s">
        <v>70</v>
      </c>
      <c r="G62" s="9">
        <v>0.93</v>
      </c>
      <c r="H62" s="10">
        <v>0.9749652777777778</v>
      </c>
      <c r="I62" s="11">
        <f t="shared" si="2"/>
        <v>0.9749652777777778</v>
      </c>
      <c r="J62" s="12" t="e">
        <f>I62*#REF!</f>
        <v>#REF!</v>
      </c>
      <c r="K62" s="13" t="s">
        <v>40</v>
      </c>
    </row>
    <row r="63" spans="1:11" ht="15" hidden="1">
      <c r="A63" s="8">
        <v>8</v>
      </c>
      <c r="B63" s="9" t="s">
        <v>25</v>
      </c>
      <c r="C63" s="9" t="s">
        <v>52</v>
      </c>
      <c r="D63" s="9" t="s">
        <v>37</v>
      </c>
      <c r="E63" s="9" t="s">
        <v>59</v>
      </c>
      <c r="F63" s="9" t="s">
        <v>4</v>
      </c>
      <c r="G63" s="9">
        <v>0.934</v>
      </c>
      <c r="H63" s="10">
        <v>0.017372685185185185</v>
      </c>
      <c r="I63" s="11">
        <v>0.4757060185185185</v>
      </c>
      <c r="J63" s="12" t="e">
        <f>I63*#REF!</f>
        <v>#REF!</v>
      </c>
      <c r="K63" s="13" t="s">
        <v>40</v>
      </c>
    </row>
    <row r="64" spans="1:11" ht="15" hidden="1">
      <c r="A64" s="8">
        <v>9</v>
      </c>
      <c r="B64" s="9" t="s">
        <v>44</v>
      </c>
      <c r="C64" s="9" t="s">
        <v>11</v>
      </c>
      <c r="D64" s="9" t="s">
        <v>37</v>
      </c>
      <c r="E64" s="9" t="s">
        <v>32</v>
      </c>
      <c r="F64" s="9" t="s">
        <v>4</v>
      </c>
      <c r="G64" s="9">
        <v>0.939</v>
      </c>
      <c r="H64" s="10" t="s">
        <v>39</v>
      </c>
      <c r="I64" s="11" t="str">
        <f aca="true" t="shared" si="3" ref="I64:J66">H64</f>
        <v>DNF</v>
      </c>
      <c r="J64" s="12" t="str">
        <f t="shared" si="3"/>
        <v>DNF</v>
      </c>
      <c r="K64" s="13" t="s">
        <v>40</v>
      </c>
    </row>
    <row r="65" spans="1:11" ht="15" hidden="1">
      <c r="A65" s="8">
        <v>9</v>
      </c>
      <c r="B65" s="9" t="s">
        <v>45</v>
      </c>
      <c r="C65" s="9" t="s">
        <v>53</v>
      </c>
      <c r="D65" s="9" t="s">
        <v>37</v>
      </c>
      <c r="E65" s="9" t="s">
        <v>62</v>
      </c>
      <c r="F65" s="9" t="s">
        <v>71</v>
      </c>
      <c r="G65" s="9">
        <v>0.983</v>
      </c>
      <c r="H65" s="10" t="s">
        <v>39</v>
      </c>
      <c r="I65" s="11" t="str">
        <f t="shared" si="3"/>
        <v>DNF</v>
      </c>
      <c r="J65" s="12" t="str">
        <f t="shared" si="3"/>
        <v>DNF</v>
      </c>
      <c r="K65" s="13" t="s">
        <v>40</v>
      </c>
    </row>
    <row r="66" spans="1:11" ht="15" hidden="1">
      <c r="A66" s="8">
        <v>9</v>
      </c>
      <c r="B66" s="9" t="s">
        <v>46</v>
      </c>
      <c r="C66" s="9" t="s">
        <v>54</v>
      </c>
      <c r="D66" s="9" t="s">
        <v>37</v>
      </c>
      <c r="E66" s="9" t="s">
        <v>63</v>
      </c>
      <c r="F66" s="9" t="s">
        <v>71</v>
      </c>
      <c r="G66" s="9">
        <v>0.983</v>
      </c>
      <c r="H66" s="10" t="s">
        <v>39</v>
      </c>
      <c r="I66" s="11" t="str">
        <f t="shared" si="3"/>
        <v>DNF</v>
      </c>
      <c r="J66" s="12" t="str">
        <f t="shared" si="3"/>
        <v>DNF</v>
      </c>
      <c r="K66" s="13" t="s">
        <v>40</v>
      </c>
    </row>
    <row r="67" spans="2:7" ht="12.75" hidden="1">
      <c r="B67" s="9" t="s">
        <v>47</v>
      </c>
      <c r="C67" s="9" t="s">
        <v>55</v>
      </c>
      <c r="D67" s="9" t="s">
        <v>58</v>
      </c>
      <c r="E67" s="9" t="s">
        <v>64</v>
      </c>
      <c r="F67" s="9" t="s">
        <v>72</v>
      </c>
      <c r="G67" s="9">
        <v>0.983</v>
      </c>
    </row>
    <row r="68" spans="2:7" ht="12.75" hidden="1">
      <c r="B68" s="9" t="s">
        <v>48</v>
      </c>
      <c r="C68" s="9" t="s">
        <v>56</v>
      </c>
      <c r="D68" s="9" t="s">
        <v>37</v>
      </c>
      <c r="E68" s="9" t="s">
        <v>65</v>
      </c>
      <c r="F68" s="9" t="s">
        <v>73</v>
      </c>
      <c r="G68" s="9">
        <v>1.021</v>
      </c>
    </row>
    <row r="69" ht="12.75" hidden="1"/>
    <row r="70" spans="4:6" ht="12.75" hidden="1">
      <c r="D70" s="24" t="s">
        <v>78</v>
      </c>
      <c r="E70" s="24"/>
      <c r="F70" s="24"/>
    </row>
    <row r="71" ht="12.75" hidden="1"/>
    <row r="72" spans="1:11" ht="15" hidden="1">
      <c r="A72" s="9">
        <v>1</v>
      </c>
      <c r="B72" s="9" t="s">
        <v>23</v>
      </c>
      <c r="C72" s="9" t="s">
        <v>29</v>
      </c>
      <c r="D72" s="9" t="s">
        <v>37</v>
      </c>
      <c r="E72" s="9" t="s">
        <v>33</v>
      </c>
      <c r="F72" s="9" t="s">
        <v>66</v>
      </c>
      <c r="G72" s="9">
        <v>0.776</v>
      </c>
      <c r="H72" s="14">
        <v>0.8094444444444444</v>
      </c>
      <c r="I72" s="11">
        <f aca="true" t="shared" si="4" ref="I72:I78">H72-$E$3</f>
        <v>0.8094444444444444</v>
      </c>
      <c r="J72" s="12" t="e">
        <f>I72*#REF!</f>
        <v>#REF!</v>
      </c>
      <c r="K72" s="13" t="s">
        <v>40</v>
      </c>
    </row>
    <row r="73" spans="1:11" ht="15" hidden="1">
      <c r="A73" s="9">
        <v>2</v>
      </c>
      <c r="B73" s="9" t="s">
        <v>22</v>
      </c>
      <c r="C73" s="9" t="s">
        <v>28</v>
      </c>
      <c r="D73" s="9" t="s">
        <v>37</v>
      </c>
      <c r="E73" s="9" t="s">
        <v>31</v>
      </c>
      <c r="F73" s="9" t="s">
        <v>26</v>
      </c>
      <c r="G73" s="9">
        <v>0.801</v>
      </c>
      <c r="H73" s="14">
        <v>0.8398842592592594</v>
      </c>
      <c r="I73" s="11">
        <f t="shared" si="4"/>
        <v>0.8398842592592594</v>
      </c>
      <c r="J73" s="12" t="e">
        <f>I73*#REF!</f>
        <v>#REF!</v>
      </c>
      <c r="K73" s="13" t="s">
        <v>40</v>
      </c>
    </row>
    <row r="74" spans="1:11" ht="15" hidden="1">
      <c r="A74" s="8">
        <v>3</v>
      </c>
      <c r="B74" s="9" t="s">
        <v>24</v>
      </c>
      <c r="C74" s="9" t="s">
        <v>30</v>
      </c>
      <c r="D74" s="9" t="s">
        <v>38</v>
      </c>
      <c r="E74" s="9" t="s">
        <v>34</v>
      </c>
      <c r="F74" s="9" t="s">
        <v>27</v>
      </c>
      <c r="G74" s="9">
        <v>0.839</v>
      </c>
      <c r="H74" s="14">
        <v>0.8220138888888888</v>
      </c>
      <c r="I74" s="11">
        <f t="shared" si="4"/>
        <v>0.8220138888888888</v>
      </c>
      <c r="J74" s="12" t="e">
        <f>I74*#REF!</f>
        <v>#REF!</v>
      </c>
      <c r="K74" s="13" t="s">
        <v>40</v>
      </c>
    </row>
    <row r="75" spans="1:11" ht="15" hidden="1">
      <c r="A75" s="8">
        <v>4</v>
      </c>
      <c r="B75" s="9" t="s">
        <v>41</v>
      </c>
      <c r="C75" s="9" t="s">
        <v>49</v>
      </c>
      <c r="D75" s="9" t="s">
        <v>37</v>
      </c>
      <c r="E75" s="9" t="s">
        <v>59</v>
      </c>
      <c r="F75" s="9" t="s">
        <v>67</v>
      </c>
      <c r="G75" s="9">
        <v>0.876</v>
      </c>
      <c r="H75" s="10">
        <v>0.8861342592592593</v>
      </c>
      <c r="I75" s="11">
        <f t="shared" si="4"/>
        <v>0.8861342592592593</v>
      </c>
      <c r="J75" s="12" t="e">
        <f>I75*#REF!</f>
        <v>#REF!</v>
      </c>
      <c r="K75" s="13" t="s">
        <v>40</v>
      </c>
    </row>
    <row r="76" spans="1:11" ht="15" hidden="1">
      <c r="A76" s="8">
        <v>5</v>
      </c>
      <c r="B76" s="9" t="s">
        <v>42</v>
      </c>
      <c r="C76" s="9" t="s">
        <v>50</v>
      </c>
      <c r="D76" s="9" t="s">
        <v>37</v>
      </c>
      <c r="E76" s="9" t="s">
        <v>60</v>
      </c>
      <c r="F76" s="9" t="s">
        <v>68</v>
      </c>
      <c r="G76" s="9">
        <v>0.898</v>
      </c>
      <c r="H76" s="10">
        <v>0.9284143518518518</v>
      </c>
      <c r="I76" s="11">
        <f t="shared" si="4"/>
        <v>0.9284143518518518</v>
      </c>
      <c r="J76" s="12" t="e">
        <f>I76*#REF!</f>
        <v>#REF!</v>
      </c>
      <c r="K76" s="13" t="s">
        <v>40</v>
      </c>
    </row>
    <row r="77" spans="1:11" ht="15" hidden="1">
      <c r="A77" s="8">
        <v>6</v>
      </c>
      <c r="B77" s="9" t="s">
        <v>43</v>
      </c>
      <c r="C77" s="9" t="s">
        <v>51</v>
      </c>
      <c r="D77" s="9" t="s">
        <v>57</v>
      </c>
      <c r="E77" s="9" t="s">
        <v>61</v>
      </c>
      <c r="F77" s="9" t="s">
        <v>69</v>
      </c>
      <c r="G77" s="9">
        <v>0.902</v>
      </c>
      <c r="H77" s="10">
        <v>0.9707407407407408</v>
      </c>
      <c r="I77" s="11">
        <f t="shared" si="4"/>
        <v>0.9707407407407408</v>
      </c>
      <c r="J77" s="12" t="e">
        <f>I77*#REF!</f>
        <v>#REF!</v>
      </c>
      <c r="K77" s="13" t="s">
        <v>40</v>
      </c>
    </row>
    <row r="78" spans="1:11" ht="15" hidden="1">
      <c r="A78" s="8">
        <v>7</v>
      </c>
      <c r="B78" s="9" t="s">
        <v>13</v>
      </c>
      <c r="C78" s="9" t="s">
        <v>9</v>
      </c>
      <c r="D78" s="9" t="s">
        <v>37</v>
      </c>
      <c r="E78" s="9" t="s">
        <v>36</v>
      </c>
      <c r="F78" s="9" t="s">
        <v>70</v>
      </c>
      <c r="G78" s="9">
        <v>0.93</v>
      </c>
      <c r="H78" s="10">
        <v>0.9749652777777778</v>
      </c>
      <c r="I78" s="11">
        <f t="shared" si="4"/>
        <v>0.9749652777777778</v>
      </c>
      <c r="J78" s="12" t="e">
        <f>I78*#REF!</f>
        <v>#REF!</v>
      </c>
      <c r="K78" s="13" t="s">
        <v>40</v>
      </c>
    </row>
    <row r="79" spans="1:11" ht="15" hidden="1">
      <c r="A79" s="8">
        <v>8</v>
      </c>
      <c r="B79" s="9" t="s">
        <v>25</v>
      </c>
      <c r="C79" s="9" t="s">
        <v>52</v>
      </c>
      <c r="D79" s="9" t="s">
        <v>37</v>
      </c>
      <c r="E79" s="9" t="s">
        <v>59</v>
      </c>
      <c r="F79" s="9" t="s">
        <v>4</v>
      </c>
      <c r="G79" s="9">
        <v>0.934</v>
      </c>
      <c r="H79" s="10">
        <v>0.017372685185185185</v>
      </c>
      <c r="I79" s="11">
        <v>0.4757060185185185</v>
      </c>
      <c r="J79" s="12" t="e">
        <f>I79*#REF!</f>
        <v>#REF!</v>
      </c>
      <c r="K79" s="13" t="s">
        <v>40</v>
      </c>
    </row>
    <row r="80" spans="1:11" ht="15" hidden="1">
      <c r="A80" s="8">
        <v>9</v>
      </c>
      <c r="B80" s="9" t="s">
        <v>44</v>
      </c>
      <c r="C80" s="9" t="s">
        <v>11</v>
      </c>
      <c r="D80" s="9" t="s">
        <v>37</v>
      </c>
      <c r="E80" s="9" t="s">
        <v>32</v>
      </c>
      <c r="F80" s="9" t="s">
        <v>4</v>
      </c>
      <c r="G80" s="9">
        <v>0.939</v>
      </c>
      <c r="H80" s="10" t="s">
        <v>39</v>
      </c>
      <c r="I80" s="11" t="str">
        <f aca="true" t="shared" si="5" ref="I80:J82">H80</f>
        <v>DNF</v>
      </c>
      <c r="J80" s="12" t="str">
        <f t="shared" si="5"/>
        <v>DNF</v>
      </c>
      <c r="K80" s="13" t="s">
        <v>40</v>
      </c>
    </row>
    <row r="81" spans="1:11" ht="15" hidden="1">
      <c r="A81" s="8">
        <v>9</v>
      </c>
      <c r="B81" s="9" t="s">
        <v>45</v>
      </c>
      <c r="C81" s="9" t="s">
        <v>53</v>
      </c>
      <c r="D81" s="9" t="s">
        <v>37</v>
      </c>
      <c r="E81" s="9" t="s">
        <v>62</v>
      </c>
      <c r="F81" s="9" t="s">
        <v>71</v>
      </c>
      <c r="G81" s="9">
        <v>0.983</v>
      </c>
      <c r="H81" s="10" t="s">
        <v>39</v>
      </c>
      <c r="I81" s="11" t="str">
        <f t="shared" si="5"/>
        <v>DNF</v>
      </c>
      <c r="J81" s="12" t="str">
        <f t="shared" si="5"/>
        <v>DNF</v>
      </c>
      <c r="K81" s="13" t="s">
        <v>40</v>
      </c>
    </row>
    <row r="82" spans="1:11" ht="15" hidden="1">
      <c r="A82" s="8">
        <v>9</v>
      </c>
      <c r="B82" s="9" t="s">
        <v>46</v>
      </c>
      <c r="C82" s="9" t="s">
        <v>54</v>
      </c>
      <c r="D82" s="9" t="s">
        <v>37</v>
      </c>
      <c r="E82" s="9" t="s">
        <v>63</v>
      </c>
      <c r="F82" s="9" t="s">
        <v>71</v>
      </c>
      <c r="G82" s="9">
        <v>0.983</v>
      </c>
      <c r="H82" s="10" t="s">
        <v>39</v>
      </c>
      <c r="I82" s="11" t="str">
        <f t="shared" si="5"/>
        <v>DNF</v>
      </c>
      <c r="J82" s="12" t="str">
        <f t="shared" si="5"/>
        <v>DNF</v>
      </c>
      <c r="K82" s="13" t="s">
        <v>40</v>
      </c>
    </row>
    <row r="83" spans="2:7" ht="12.75" hidden="1">
      <c r="B83" s="9" t="s">
        <v>47</v>
      </c>
      <c r="C83" s="9" t="s">
        <v>55</v>
      </c>
      <c r="D83" s="9" t="s">
        <v>58</v>
      </c>
      <c r="E83" s="9" t="s">
        <v>64</v>
      </c>
      <c r="F83" s="9" t="s">
        <v>72</v>
      </c>
      <c r="G83" s="9">
        <v>0.983</v>
      </c>
    </row>
    <row r="84" spans="2:7" ht="12.75" hidden="1">
      <c r="B84" s="9" t="s">
        <v>48</v>
      </c>
      <c r="C84" s="9" t="s">
        <v>56</v>
      </c>
      <c r="D84" s="9" t="s">
        <v>37</v>
      </c>
      <c r="E84" s="9" t="s">
        <v>65</v>
      </c>
      <c r="F84" s="9" t="s">
        <v>73</v>
      </c>
      <c r="G84" s="9">
        <v>1.021</v>
      </c>
    </row>
    <row r="85" ht="12.75" hidden="1"/>
    <row r="86" spans="5:6" ht="12.75" outlineLevel="1">
      <c r="E86" s="26" t="s">
        <v>85</v>
      </c>
      <c r="F86" s="26"/>
    </row>
    <row r="87" spans="1:12" ht="30" outlineLevel="1">
      <c r="A87" s="6" t="s">
        <v>0</v>
      </c>
      <c r="B87" s="2" t="s">
        <v>7</v>
      </c>
      <c r="C87" s="2" t="s">
        <v>8</v>
      </c>
      <c r="D87" s="2"/>
      <c r="E87" s="6" t="s">
        <v>1</v>
      </c>
      <c r="F87" s="2" t="s">
        <v>2</v>
      </c>
      <c r="G87" s="2" t="s">
        <v>3</v>
      </c>
      <c r="H87" s="2" t="s">
        <v>86</v>
      </c>
      <c r="I87" s="2" t="s">
        <v>87</v>
      </c>
      <c r="J87" s="2" t="s">
        <v>88</v>
      </c>
      <c r="K87" s="2" t="s">
        <v>89</v>
      </c>
      <c r="L87" s="2" t="s">
        <v>6</v>
      </c>
    </row>
    <row r="88" spans="1:12" ht="12.75" outlineLevel="1">
      <c r="A88" s="9">
        <v>5</v>
      </c>
      <c r="B88" s="9" t="s">
        <v>47</v>
      </c>
      <c r="C88" s="9" t="s">
        <v>55</v>
      </c>
      <c r="D88" s="9" t="s">
        <v>58</v>
      </c>
      <c r="E88" s="9" t="s">
        <v>64</v>
      </c>
      <c r="F88" s="9" t="s">
        <v>72</v>
      </c>
      <c r="G88" s="9">
        <v>0.983</v>
      </c>
      <c r="H88">
        <v>4</v>
      </c>
      <c r="I88">
        <v>1</v>
      </c>
      <c r="J88">
        <v>1</v>
      </c>
      <c r="K88">
        <f aca="true" t="shared" si="6" ref="K88:K100">SUM(H88:J88)</f>
        <v>6</v>
      </c>
      <c r="L88" s="13" t="s">
        <v>40</v>
      </c>
    </row>
    <row r="89" spans="1:12" ht="12.75" outlineLevel="1">
      <c r="A89" s="9">
        <v>2</v>
      </c>
      <c r="B89" s="9" t="s">
        <v>41</v>
      </c>
      <c r="C89" s="9" t="s">
        <v>49</v>
      </c>
      <c r="D89" s="9" t="s">
        <v>37</v>
      </c>
      <c r="E89" s="9" t="s">
        <v>59</v>
      </c>
      <c r="F89" s="9" t="s">
        <v>67</v>
      </c>
      <c r="G89" s="9">
        <v>0.876</v>
      </c>
      <c r="H89">
        <v>1</v>
      </c>
      <c r="I89">
        <v>2</v>
      </c>
      <c r="J89">
        <v>4</v>
      </c>
      <c r="K89">
        <f t="shared" si="6"/>
        <v>7</v>
      </c>
      <c r="L89" s="13" t="s">
        <v>40</v>
      </c>
    </row>
    <row r="90" spans="1:12" ht="12.75" outlineLevel="1">
      <c r="A90" s="9">
        <v>3</v>
      </c>
      <c r="B90" s="9" t="s">
        <v>43</v>
      </c>
      <c r="C90" s="9" t="s">
        <v>51</v>
      </c>
      <c r="D90" s="9" t="s">
        <v>57</v>
      </c>
      <c r="E90" s="9" t="s">
        <v>61</v>
      </c>
      <c r="F90" s="9" t="s">
        <v>69</v>
      </c>
      <c r="G90" s="9">
        <v>0.902</v>
      </c>
      <c r="H90">
        <v>2</v>
      </c>
      <c r="I90">
        <v>4</v>
      </c>
      <c r="J90">
        <v>3</v>
      </c>
      <c r="K90">
        <f t="shared" si="6"/>
        <v>9</v>
      </c>
      <c r="L90" s="13" t="s">
        <v>40</v>
      </c>
    </row>
    <row r="91" spans="1:12" ht="12.75" outlineLevel="1">
      <c r="A91" s="9">
        <v>4</v>
      </c>
      <c r="B91" s="8" t="s">
        <v>24</v>
      </c>
      <c r="C91" s="9" t="s">
        <v>30</v>
      </c>
      <c r="D91" s="9" t="s">
        <v>38</v>
      </c>
      <c r="E91" s="9" t="s">
        <v>34</v>
      </c>
      <c r="F91" s="9" t="s">
        <v>27</v>
      </c>
      <c r="G91" s="9">
        <v>0.839</v>
      </c>
      <c r="H91">
        <v>3</v>
      </c>
      <c r="I91">
        <v>5</v>
      </c>
      <c r="J91">
        <v>2</v>
      </c>
      <c r="K91">
        <f t="shared" si="6"/>
        <v>10</v>
      </c>
      <c r="L91" s="13" t="s">
        <v>40</v>
      </c>
    </row>
    <row r="92" spans="1:12" ht="12.75" outlineLevel="1">
      <c r="A92" s="9">
        <v>8</v>
      </c>
      <c r="B92" s="9" t="s">
        <v>44</v>
      </c>
      <c r="C92" s="9" t="s">
        <v>11</v>
      </c>
      <c r="D92" s="9" t="s">
        <v>37</v>
      </c>
      <c r="E92" s="9" t="s">
        <v>32</v>
      </c>
      <c r="F92" s="9" t="s">
        <v>4</v>
      </c>
      <c r="G92" s="9">
        <v>0.939</v>
      </c>
      <c r="H92">
        <v>5</v>
      </c>
      <c r="I92">
        <v>3</v>
      </c>
      <c r="J92">
        <v>5</v>
      </c>
      <c r="K92">
        <f t="shared" si="6"/>
        <v>13</v>
      </c>
      <c r="L92" s="13" t="s">
        <v>40</v>
      </c>
    </row>
    <row r="93" spans="1:12" ht="12.75" outlineLevel="1">
      <c r="A93" s="9">
        <v>12</v>
      </c>
      <c r="B93" s="9" t="s">
        <v>42</v>
      </c>
      <c r="C93" s="9" t="s">
        <v>50</v>
      </c>
      <c r="D93" s="9" t="s">
        <v>37</v>
      </c>
      <c r="E93" s="9" t="s">
        <v>60</v>
      </c>
      <c r="F93" s="9" t="s">
        <v>68</v>
      </c>
      <c r="G93" s="9">
        <v>0.898</v>
      </c>
      <c r="H93">
        <v>6</v>
      </c>
      <c r="I93">
        <v>6</v>
      </c>
      <c r="J93">
        <v>6</v>
      </c>
      <c r="K93">
        <f t="shared" si="6"/>
        <v>18</v>
      </c>
      <c r="L93" s="13" t="s">
        <v>40</v>
      </c>
    </row>
    <row r="94" spans="1:12" ht="12.75" outlineLevel="1">
      <c r="A94" s="9">
        <v>13</v>
      </c>
      <c r="B94" s="9" t="s">
        <v>13</v>
      </c>
      <c r="C94" s="9" t="s">
        <v>9</v>
      </c>
      <c r="D94" s="9" t="s">
        <v>37</v>
      </c>
      <c r="E94" s="9" t="s">
        <v>36</v>
      </c>
      <c r="F94" s="9" t="s">
        <v>70</v>
      </c>
      <c r="G94" s="9">
        <v>0.93</v>
      </c>
      <c r="H94">
        <v>7</v>
      </c>
      <c r="I94">
        <v>7</v>
      </c>
      <c r="J94">
        <v>7</v>
      </c>
      <c r="K94">
        <f t="shared" si="6"/>
        <v>21</v>
      </c>
      <c r="L94" s="13" t="s">
        <v>40</v>
      </c>
    </row>
    <row r="95" spans="1:12" ht="12.75" outlineLevel="1">
      <c r="A95" s="9">
        <v>6</v>
      </c>
      <c r="B95" s="9" t="s">
        <v>46</v>
      </c>
      <c r="C95" s="9" t="s">
        <v>54</v>
      </c>
      <c r="D95" s="9" t="s">
        <v>37</v>
      </c>
      <c r="E95" s="9" t="s">
        <v>63</v>
      </c>
      <c r="F95" s="9" t="s">
        <v>71</v>
      </c>
      <c r="G95" s="9">
        <v>0.983</v>
      </c>
      <c r="H95">
        <v>2</v>
      </c>
      <c r="I95">
        <v>3</v>
      </c>
      <c r="J95">
        <v>1</v>
      </c>
      <c r="K95">
        <f t="shared" si="6"/>
        <v>6</v>
      </c>
      <c r="L95" s="13" t="s">
        <v>81</v>
      </c>
    </row>
    <row r="96" spans="1:12" ht="12.75" outlineLevel="1">
      <c r="A96" s="9">
        <v>9</v>
      </c>
      <c r="B96" s="9" t="s">
        <v>45</v>
      </c>
      <c r="C96" s="9" t="s">
        <v>53</v>
      </c>
      <c r="D96" s="9" t="s">
        <v>37</v>
      </c>
      <c r="E96" s="9" t="s">
        <v>62</v>
      </c>
      <c r="F96" s="9" t="s">
        <v>71</v>
      </c>
      <c r="G96" s="9">
        <v>0.983</v>
      </c>
      <c r="H96">
        <v>4</v>
      </c>
      <c r="I96">
        <v>1</v>
      </c>
      <c r="J96">
        <v>3</v>
      </c>
      <c r="K96">
        <f t="shared" si="6"/>
        <v>8</v>
      </c>
      <c r="L96" s="13" t="s">
        <v>81</v>
      </c>
    </row>
    <row r="97" spans="1:12" ht="12.75" outlineLevel="1">
      <c r="A97" s="9">
        <v>1</v>
      </c>
      <c r="B97" s="9" t="s">
        <v>22</v>
      </c>
      <c r="C97" s="9" t="s">
        <v>28</v>
      </c>
      <c r="D97" s="9" t="s">
        <v>37</v>
      </c>
      <c r="E97" s="9" t="s">
        <v>31</v>
      </c>
      <c r="F97" s="9" t="s">
        <v>26</v>
      </c>
      <c r="G97" s="9">
        <v>0.801</v>
      </c>
      <c r="H97">
        <v>1</v>
      </c>
      <c r="I97">
        <v>4</v>
      </c>
      <c r="J97">
        <v>4</v>
      </c>
      <c r="K97">
        <f t="shared" si="6"/>
        <v>9</v>
      </c>
      <c r="L97" s="13" t="s">
        <v>81</v>
      </c>
    </row>
    <row r="98" spans="1:12" ht="12.75" outlineLevel="1">
      <c r="A98" s="9">
        <v>11</v>
      </c>
      <c r="B98" s="9" t="s">
        <v>48</v>
      </c>
      <c r="C98" s="9" t="s">
        <v>56</v>
      </c>
      <c r="D98" s="9" t="s">
        <v>37</v>
      </c>
      <c r="E98" s="9" t="s">
        <v>65</v>
      </c>
      <c r="F98" s="9" t="s">
        <v>73</v>
      </c>
      <c r="G98" s="9">
        <v>1.021</v>
      </c>
      <c r="H98">
        <v>6</v>
      </c>
      <c r="I98">
        <v>2</v>
      </c>
      <c r="J98">
        <v>2</v>
      </c>
      <c r="K98">
        <f t="shared" si="6"/>
        <v>10</v>
      </c>
      <c r="L98" s="13" t="s">
        <v>81</v>
      </c>
    </row>
    <row r="99" spans="1:12" ht="12.75" outlineLevel="1">
      <c r="A99" s="9">
        <v>7</v>
      </c>
      <c r="B99" s="9" t="s">
        <v>23</v>
      </c>
      <c r="C99" s="9" t="s">
        <v>29</v>
      </c>
      <c r="D99" s="9" t="s">
        <v>37</v>
      </c>
      <c r="E99" s="9" t="s">
        <v>33</v>
      </c>
      <c r="F99" s="9" t="s">
        <v>66</v>
      </c>
      <c r="G99" s="9">
        <v>0.776</v>
      </c>
      <c r="H99">
        <v>3</v>
      </c>
      <c r="I99">
        <v>6</v>
      </c>
      <c r="J99">
        <v>6</v>
      </c>
      <c r="K99">
        <f t="shared" si="6"/>
        <v>15</v>
      </c>
      <c r="L99" s="13" t="s">
        <v>81</v>
      </c>
    </row>
    <row r="100" spans="1:12" ht="12.75" outlineLevel="1">
      <c r="A100" s="9">
        <v>10</v>
      </c>
      <c r="B100" s="9" t="s">
        <v>25</v>
      </c>
      <c r="C100" s="9" t="s">
        <v>52</v>
      </c>
      <c r="D100" s="9" t="s">
        <v>37</v>
      </c>
      <c r="E100" s="9" t="s">
        <v>59</v>
      </c>
      <c r="F100" s="9" t="s">
        <v>4</v>
      </c>
      <c r="G100" s="9">
        <v>0.934</v>
      </c>
      <c r="H100">
        <v>5</v>
      </c>
      <c r="I100">
        <v>5</v>
      </c>
      <c r="J100">
        <v>5</v>
      </c>
      <c r="K100">
        <f t="shared" si="6"/>
        <v>15</v>
      </c>
      <c r="L100" s="13" t="s">
        <v>81</v>
      </c>
    </row>
    <row r="102" spans="4:6" ht="12.75" outlineLevel="1">
      <c r="D102" s="23" t="s">
        <v>95</v>
      </c>
      <c r="F102" s="14">
        <v>0.5416666666666666</v>
      </c>
    </row>
    <row r="103" spans="1:12" ht="15" outlineLevel="1">
      <c r="A103" s="6" t="s">
        <v>0</v>
      </c>
      <c r="B103" s="2" t="s">
        <v>7</v>
      </c>
      <c r="C103" s="2" t="s">
        <v>8</v>
      </c>
      <c r="D103" s="2"/>
      <c r="E103" s="6" t="s">
        <v>1</v>
      </c>
      <c r="F103" s="2" t="s">
        <v>2</v>
      </c>
      <c r="G103" s="2" t="s">
        <v>3</v>
      </c>
      <c r="H103" s="7" t="s">
        <v>79</v>
      </c>
      <c r="I103" s="2" t="s">
        <v>83</v>
      </c>
      <c r="J103" s="2" t="s">
        <v>10</v>
      </c>
      <c r="K103" s="2" t="s">
        <v>80</v>
      </c>
      <c r="L103" s="2" t="s">
        <v>6</v>
      </c>
    </row>
    <row r="104" spans="1:12" ht="15" outlineLevel="1">
      <c r="A104">
        <v>2</v>
      </c>
      <c r="B104" s="9" t="s">
        <v>47</v>
      </c>
      <c r="C104" s="9" t="s">
        <v>55</v>
      </c>
      <c r="D104" s="9" t="s">
        <v>58</v>
      </c>
      <c r="E104" s="9" t="s">
        <v>64</v>
      </c>
      <c r="F104" s="9" t="s">
        <v>72</v>
      </c>
      <c r="G104" s="9">
        <v>0.983</v>
      </c>
      <c r="H104" s="10">
        <v>0.6634837962962963</v>
      </c>
      <c r="I104" s="11">
        <f aca="true" t="shared" si="7" ref="I104:I109">H104-$F$102</f>
        <v>0.12181712962962965</v>
      </c>
      <c r="J104" s="12">
        <f aca="true" t="shared" si="8" ref="J104:J109">I104*$F$37*G104</f>
        <v>0.10028747468171298</v>
      </c>
      <c r="K104">
        <v>1</v>
      </c>
      <c r="L104" s="13" t="s">
        <v>40</v>
      </c>
    </row>
    <row r="105" spans="1:12" ht="15" outlineLevel="1">
      <c r="A105" s="8">
        <v>3</v>
      </c>
      <c r="B105" s="9" t="s">
        <v>24</v>
      </c>
      <c r="C105" s="9" t="s">
        <v>30</v>
      </c>
      <c r="D105" s="9" t="s">
        <v>38</v>
      </c>
      <c r="E105" s="9" t="s">
        <v>34</v>
      </c>
      <c r="F105" s="9" t="s">
        <v>27</v>
      </c>
      <c r="G105" s="9">
        <v>0.839</v>
      </c>
      <c r="H105" s="14">
        <v>0.6850694444444444</v>
      </c>
      <c r="I105" s="11">
        <f t="shared" si="7"/>
        <v>0.14340277777777777</v>
      </c>
      <c r="J105" s="12">
        <f t="shared" si="8"/>
        <v>0.10076375434027778</v>
      </c>
      <c r="K105">
        <v>2</v>
      </c>
      <c r="L105" s="13" t="s">
        <v>40</v>
      </c>
    </row>
    <row r="106" spans="1:12" ht="15" outlineLevel="1">
      <c r="A106" s="8">
        <v>5</v>
      </c>
      <c r="B106" s="9" t="s">
        <v>43</v>
      </c>
      <c r="C106" s="9" t="s">
        <v>51</v>
      </c>
      <c r="D106" s="9" t="s">
        <v>57</v>
      </c>
      <c r="E106" s="9" t="s">
        <v>61</v>
      </c>
      <c r="F106" s="9" t="s">
        <v>69</v>
      </c>
      <c r="G106" s="9">
        <v>0.902</v>
      </c>
      <c r="H106" s="10">
        <v>0.6774074074074075</v>
      </c>
      <c r="I106" s="11">
        <f t="shared" si="7"/>
        <v>0.13574074074074083</v>
      </c>
      <c r="J106" s="12">
        <f t="shared" si="8"/>
        <v>0.10254194907407414</v>
      </c>
      <c r="K106">
        <v>3</v>
      </c>
      <c r="L106" s="13" t="s">
        <v>40</v>
      </c>
    </row>
    <row r="107" spans="1:12" ht="15" outlineLevel="1">
      <c r="A107" s="8">
        <v>7</v>
      </c>
      <c r="B107" s="9" t="s">
        <v>44</v>
      </c>
      <c r="C107" s="9" t="s">
        <v>11</v>
      </c>
      <c r="D107" s="9" t="s">
        <v>37</v>
      </c>
      <c r="E107" s="9" t="s">
        <v>32</v>
      </c>
      <c r="F107" s="9" t="s">
        <v>4</v>
      </c>
      <c r="G107" s="9">
        <v>0.939</v>
      </c>
      <c r="H107" s="10">
        <v>0.6822337962962962</v>
      </c>
      <c r="I107" s="11">
        <f t="shared" si="7"/>
        <v>0.14056712962962958</v>
      </c>
      <c r="J107" s="12">
        <f t="shared" si="8"/>
        <v>0.11054374782986107</v>
      </c>
      <c r="K107">
        <v>4</v>
      </c>
      <c r="L107" s="13" t="s">
        <v>40</v>
      </c>
    </row>
    <row r="108" spans="1:12" ht="15" outlineLevel="1">
      <c r="A108" s="8">
        <v>8</v>
      </c>
      <c r="B108" s="9" t="s">
        <v>41</v>
      </c>
      <c r="C108" s="9" t="s">
        <v>49</v>
      </c>
      <c r="D108" s="9" t="s">
        <v>37</v>
      </c>
      <c r="E108" s="9" t="s">
        <v>59</v>
      </c>
      <c r="F108" s="9" t="s">
        <v>67</v>
      </c>
      <c r="G108" s="9">
        <v>0.876</v>
      </c>
      <c r="H108" s="10">
        <v>0.6934606481481481</v>
      </c>
      <c r="I108" s="11">
        <f t="shared" si="7"/>
        <v>0.1517939814814815</v>
      </c>
      <c r="J108" s="12">
        <f t="shared" si="8"/>
        <v>0.1113636545138889</v>
      </c>
      <c r="K108">
        <v>5</v>
      </c>
      <c r="L108" s="13" t="s">
        <v>40</v>
      </c>
    </row>
    <row r="109" spans="1:12" ht="15" outlineLevel="1">
      <c r="A109" s="8">
        <v>9</v>
      </c>
      <c r="B109" s="9" t="s">
        <v>42</v>
      </c>
      <c r="C109" s="9" t="s">
        <v>50</v>
      </c>
      <c r="D109" s="9" t="s">
        <v>37</v>
      </c>
      <c r="E109" s="9" t="s">
        <v>60</v>
      </c>
      <c r="F109" s="9" t="s">
        <v>68</v>
      </c>
      <c r="G109" s="9">
        <v>0.898</v>
      </c>
      <c r="H109" s="10">
        <v>0.6944444444444445</v>
      </c>
      <c r="I109" s="11">
        <f t="shared" si="7"/>
        <v>0.1527777777777779</v>
      </c>
      <c r="J109" s="12">
        <f t="shared" si="8"/>
        <v>0.11490034722222231</v>
      </c>
      <c r="K109">
        <v>6</v>
      </c>
      <c r="L109" s="13" t="s">
        <v>40</v>
      </c>
    </row>
    <row r="110" spans="1:12" ht="15" outlineLevel="1">
      <c r="A110" s="8">
        <v>11</v>
      </c>
      <c r="B110" s="9" t="s">
        <v>13</v>
      </c>
      <c r="C110" s="9" t="s">
        <v>9</v>
      </c>
      <c r="D110" s="9" t="s">
        <v>37</v>
      </c>
      <c r="E110" s="9" t="s">
        <v>36</v>
      </c>
      <c r="F110" s="9" t="s">
        <v>70</v>
      </c>
      <c r="G110" s="9">
        <v>0.93</v>
      </c>
      <c r="H110" s="10" t="s">
        <v>91</v>
      </c>
      <c r="I110" s="11" t="s">
        <v>91</v>
      </c>
      <c r="J110" s="12" t="s">
        <v>91</v>
      </c>
      <c r="K110">
        <v>8</v>
      </c>
      <c r="L110" s="13" t="s">
        <v>40</v>
      </c>
    </row>
    <row r="111" spans="1:12" ht="15" outlineLevel="1">
      <c r="A111" s="8">
        <v>1</v>
      </c>
      <c r="B111" s="9" t="s">
        <v>45</v>
      </c>
      <c r="C111" s="9" t="s">
        <v>53</v>
      </c>
      <c r="D111" s="9" t="s">
        <v>37</v>
      </c>
      <c r="E111" s="9" t="s">
        <v>62</v>
      </c>
      <c r="F111" s="9" t="s">
        <v>71</v>
      </c>
      <c r="G111" s="9">
        <v>0.983</v>
      </c>
      <c r="H111" s="10">
        <v>0.6585648148148148</v>
      </c>
      <c r="I111" s="11">
        <f>H111-$F$102</f>
        <v>0.11689814814814814</v>
      </c>
      <c r="J111" s="12">
        <f>I111*$F$37*G111</f>
        <v>0.09623786168981481</v>
      </c>
      <c r="K111">
        <v>1</v>
      </c>
      <c r="L111" s="13" t="s">
        <v>81</v>
      </c>
    </row>
    <row r="112" spans="1:12" ht="15" outlineLevel="1">
      <c r="A112" s="8">
        <v>4</v>
      </c>
      <c r="B112" s="9" t="s">
        <v>46</v>
      </c>
      <c r="C112" s="9" t="s">
        <v>54</v>
      </c>
      <c r="D112" s="9" t="s">
        <v>37</v>
      </c>
      <c r="E112" s="9" t="s">
        <v>63</v>
      </c>
      <c r="F112" s="9" t="s">
        <v>71</v>
      </c>
      <c r="G112" s="9">
        <v>0.983</v>
      </c>
      <c r="H112" s="10">
        <v>0.664699074074074</v>
      </c>
      <c r="I112" s="11">
        <f>H112-$F$102</f>
        <v>0.1230324074074074</v>
      </c>
      <c r="J112" s="12">
        <f>I112*$F$37*G112</f>
        <v>0.10128796730324073</v>
      </c>
      <c r="K112">
        <v>2</v>
      </c>
      <c r="L112" s="13" t="s">
        <v>81</v>
      </c>
    </row>
    <row r="113" spans="1:12" ht="15" outlineLevel="1">
      <c r="A113" s="8">
        <v>6</v>
      </c>
      <c r="B113" s="9" t="s">
        <v>48</v>
      </c>
      <c r="C113" s="9" t="s">
        <v>56</v>
      </c>
      <c r="D113" s="9" t="s">
        <v>37</v>
      </c>
      <c r="E113" s="9" t="s">
        <v>65</v>
      </c>
      <c r="F113" s="9" t="s">
        <v>73</v>
      </c>
      <c r="G113" s="9">
        <v>1.021</v>
      </c>
      <c r="H113" s="10">
        <v>0.662962962962963</v>
      </c>
      <c r="I113" s="11">
        <f>H113-$F$102</f>
        <v>0.12129629629629635</v>
      </c>
      <c r="J113" s="12">
        <f>I113*$F$37*G113</f>
        <v>0.10371894675925929</v>
      </c>
      <c r="K113">
        <v>3</v>
      </c>
      <c r="L113" s="13" t="s">
        <v>81</v>
      </c>
    </row>
    <row r="114" spans="1:12" ht="15" outlineLevel="1">
      <c r="A114" s="8">
        <v>10</v>
      </c>
      <c r="B114" s="9" t="s">
        <v>25</v>
      </c>
      <c r="C114" s="9" t="s">
        <v>52</v>
      </c>
      <c r="D114" s="9" t="s">
        <v>37</v>
      </c>
      <c r="E114" s="9" t="s">
        <v>35</v>
      </c>
      <c r="F114" s="9" t="s">
        <v>4</v>
      </c>
      <c r="G114" s="9">
        <v>0.934</v>
      </c>
      <c r="H114" s="10">
        <v>0.688576388888889</v>
      </c>
      <c r="I114" s="11">
        <f>H114-$F$102</f>
        <v>0.14690972222222232</v>
      </c>
      <c r="J114" s="12">
        <f>I114*$F$37*G114</f>
        <v>0.11491645746527786</v>
      </c>
      <c r="K114">
        <v>4</v>
      </c>
      <c r="L114" s="13" t="s">
        <v>81</v>
      </c>
    </row>
    <row r="115" spans="1:12" ht="15" outlineLevel="1">
      <c r="A115" s="9">
        <v>11</v>
      </c>
      <c r="B115" s="9" t="s">
        <v>22</v>
      </c>
      <c r="C115" s="9" t="s">
        <v>28</v>
      </c>
      <c r="D115" s="9" t="s">
        <v>37</v>
      </c>
      <c r="E115" s="9" t="s">
        <v>31</v>
      </c>
      <c r="F115" s="9" t="s">
        <v>26</v>
      </c>
      <c r="G115" s="9">
        <v>0.801</v>
      </c>
      <c r="H115" s="14" t="s">
        <v>91</v>
      </c>
      <c r="I115" s="11" t="str">
        <f>H115</f>
        <v>DNS</v>
      </c>
      <c r="J115" s="11" t="str">
        <f>I115</f>
        <v>DNS</v>
      </c>
      <c r="K115">
        <v>7</v>
      </c>
      <c r="L115" s="13" t="s">
        <v>81</v>
      </c>
    </row>
    <row r="116" spans="1:12" ht="12.75" outlineLevel="1">
      <c r="A116" s="9">
        <v>11</v>
      </c>
      <c r="B116" s="9" t="s">
        <v>23</v>
      </c>
      <c r="C116" s="9" t="s">
        <v>29</v>
      </c>
      <c r="D116" s="9" t="s">
        <v>37</v>
      </c>
      <c r="E116" s="9" t="s">
        <v>33</v>
      </c>
      <c r="F116" s="9" t="s">
        <v>66</v>
      </c>
      <c r="G116" s="9">
        <v>0.776</v>
      </c>
      <c r="H116" s="14" t="s">
        <v>90</v>
      </c>
      <c r="I116" s="14" t="s">
        <v>90</v>
      </c>
      <c r="J116" s="14" t="s">
        <v>90</v>
      </c>
      <c r="K116">
        <v>7</v>
      </c>
      <c r="L116" s="13" t="s">
        <v>81</v>
      </c>
    </row>
    <row r="117" spans="8:12" s="27" customFormat="1" ht="12.75" outlineLevel="1">
      <c r="H117" s="28"/>
      <c r="I117" s="28"/>
      <c r="J117" s="28"/>
      <c r="L117" s="29"/>
    </row>
    <row r="118" spans="8:12" s="27" customFormat="1" ht="12.75" outlineLevel="1">
      <c r="H118" s="28"/>
      <c r="I118" s="28"/>
      <c r="J118" s="28"/>
      <c r="L118" s="29"/>
    </row>
    <row r="120" ht="12.75" outlineLevel="1">
      <c r="E120" s="9" t="s">
        <v>92</v>
      </c>
    </row>
    <row r="121" spans="1:13" ht="30" outlineLevel="1">
      <c r="A121" s="6"/>
      <c r="B121" s="2" t="s">
        <v>7</v>
      </c>
      <c r="C121" s="2" t="s">
        <v>8</v>
      </c>
      <c r="D121" s="2"/>
      <c r="E121" s="6" t="s">
        <v>1</v>
      </c>
      <c r="F121" s="2" t="s">
        <v>2</v>
      </c>
      <c r="G121" s="2" t="s">
        <v>3</v>
      </c>
      <c r="H121" s="2" t="s">
        <v>86</v>
      </c>
      <c r="I121" s="2" t="s">
        <v>87</v>
      </c>
      <c r="J121" s="2" t="s">
        <v>88</v>
      </c>
      <c r="K121" s="2" t="s">
        <v>94</v>
      </c>
      <c r="L121" s="2" t="s">
        <v>93</v>
      </c>
      <c r="M121" s="2" t="s">
        <v>6</v>
      </c>
    </row>
    <row r="122" spans="1:13" ht="12.75" outlineLevel="1">
      <c r="A122" s="9"/>
      <c r="B122" s="9" t="s">
        <v>47</v>
      </c>
      <c r="C122" s="9" t="s">
        <v>55</v>
      </c>
      <c r="D122" s="9" t="s">
        <v>58</v>
      </c>
      <c r="E122" s="9" t="s">
        <v>64</v>
      </c>
      <c r="F122" s="9" t="s">
        <v>72</v>
      </c>
      <c r="G122" s="9">
        <v>0.983</v>
      </c>
      <c r="H122">
        <v>4</v>
      </c>
      <c r="I122">
        <v>1</v>
      </c>
      <c r="J122">
        <v>1</v>
      </c>
      <c r="K122">
        <v>1</v>
      </c>
      <c r="L122">
        <f aca="true" t="shared" si="9" ref="L122:L134">SUM(H122:K122)</f>
        <v>7</v>
      </c>
      <c r="M122" s="13" t="s">
        <v>40</v>
      </c>
    </row>
    <row r="123" spans="1:13" ht="12.75" outlineLevel="1">
      <c r="A123" s="9"/>
      <c r="B123" s="9" t="s">
        <v>41</v>
      </c>
      <c r="C123" s="9" t="s">
        <v>49</v>
      </c>
      <c r="D123" s="9" t="s">
        <v>37</v>
      </c>
      <c r="E123" s="9" t="s">
        <v>59</v>
      </c>
      <c r="F123" s="9" t="s">
        <v>67</v>
      </c>
      <c r="G123" s="9">
        <v>0.876</v>
      </c>
      <c r="H123">
        <v>1</v>
      </c>
      <c r="I123">
        <v>2</v>
      </c>
      <c r="J123">
        <v>4</v>
      </c>
      <c r="K123">
        <v>5</v>
      </c>
      <c r="L123">
        <f t="shared" si="9"/>
        <v>12</v>
      </c>
      <c r="M123" s="13" t="s">
        <v>40</v>
      </c>
    </row>
    <row r="124" spans="1:13" ht="12.75" outlineLevel="1">
      <c r="A124" s="9"/>
      <c r="B124" s="9" t="s">
        <v>43</v>
      </c>
      <c r="C124" s="9" t="s">
        <v>51</v>
      </c>
      <c r="D124" s="9" t="s">
        <v>57</v>
      </c>
      <c r="E124" s="9" t="s">
        <v>61</v>
      </c>
      <c r="F124" s="9" t="s">
        <v>69</v>
      </c>
      <c r="G124" s="9">
        <v>0.902</v>
      </c>
      <c r="H124">
        <v>2</v>
      </c>
      <c r="I124">
        <v>4</v>
      </c>
      <c r="J124">
        <v>3</v>
      </c>
      <c r="K124">
        <v>3</v>
      </c>
      <c r="L124">
        <f t="shared" si="9"/>
        <v>12</v>
      </c>
      <c r="M124" s="13" t="s">
        <v>40</v>
      </c>
    </row>
    <row r="125" spans="1:13" ht="12.75" outlineLevel="1">
      <c r="A125" s="9"/>
      <c r="B125" s="8" t="s">
        <v>24</v>
      </c>
      <c r="C125" s="9" t="s">
        <v>30</v>
      </c>
      <c r="D125" s="9" t="s">
        <v>38</v>
      </c>
      <c r="E125" s="9" t="s">
        <v>34</v>
      </c>
      <c r="F125" s="9" t="s">
        <v>27</v>
      </c>
      <c r="G125" s="9">
        <v>0.839</v>
      </c>
      <c r="H125">
        <v>3</v>
      </c>
      <c r="I125">
        <v>5</v>
      </c>
      <c r="J125">
        <v>2</v>
      </c>
      <c r="K125">
        <v>2</v>
      </c>
      <c r="L125">
        <f t="shared" si="9"/>
        <v>12</v>
      </c>
      <c r="M125" s="13" t="s">
        <v>40</v>
      </c>
    </row>
    <row r="126" spans="1:13" ht="12.75" outlineLevel="1">
      <c r="A126" s="9"/>
      <c r="B126" s="9" t="s">
        <v>44</v>
      </c>
      <c r="C126" s="9" t="s">
        <v>11</v>
      </c>
      <c r="D126" s="9" t="s">
        <v>37</v>
      </c>
      <c r="E126" s="9" t="s">
        <v>32</v>
      </c>
      <c r="F126" s="9" t="s">
        <v>4</v>
      </c>
      <c r="G126" s="9">
        <v>0.939</v>
      </c>
      <c r="H126">
        <v>5</v>
      </c>
      <c r="I126">
        <v>3</v>
      </c>
      <c r="J126">
        <v>5</v>
      </c>
      <c r="K126">
        <v>4</v>
      </c>
      <c r="L126">
        <f t="shared" si="9"/>
        <v>17</v>
      </c>
      <c r="M126" s="13" t="s">
        <v>40</v>
      </c>
    </row>
    <row r="127" spans="1:13" ht="12.75" outlineLevel="1">
      <c r="A127" s="9"/>
      <c r="B127" s="9" t="s">
        <v>42</v>
      </c>
      <c r="C127" s="9" t="s">
        <v>50</v>
      </c>
      <c r="D127" s="9" t="s">
        <v>37</v>
      </c>
      <c r="E127" s="9" t="s">
        <v>60</v>
      </c>
      <c r="F127" s="9" t="s">
        <v>68</v>
      </c>
      <c r="G127" s="9">
        <v>0.898</v>
      </c>
      <c r="H127">
        <v>6</v>
      </c>
      <c r="I127">
        <v>6</v>
      </c>
      <c r="J127">
        <v>6</v>
      </c>
      <c r="K127">
        <v>6</v>
      </c>
      <c r="L127">
        <f t="shared" si="9"/>
        <v>24</v>
      </c>
      <c r="M127" s="13" t="s">
        <v>40</v>
      </c>
    </row>
    <row r="128" spans="1:13" ht="12.75" outlineLevel="1">
      <c r="A128" s="9"/>
      <c r="B128" s="9" t="s">
        <v>13</v>
      </c>
      <c r="C128" s="9" t="s">
        <v>9</v>
      </c>
      <c r="D128" s="9" t="s">
        <v>37</v>
      </c>
      <c r="E128" s="9" t="s">
        <v>36</v>
      </c>
      <c r="F128" s="9" t="s">
        <v>70</v>
      </c>
      <c r="G128" s="9">
        <v>0.93</v>
      </c>
      <c r="H128">
        <v>7</v>
      </c>
      <c r="I128">
        <v>7</v>
      </c>
      <c r="J128">
        <v>7</v>
      </c>
      <c r="K128">
        <v>8</v>
      </c>
      <c r="L128">
        <f t="shared" si="9"/>
        <v>29</v>
      </c>
      <c r="M128" s="13" t="s">
        <v>40</v>
      </c>
    </row>
    <row r="129" spans="1:13" ht="12.75" outlineLevel="1">
      <c r="A129" s="9"/>
      <c r="B129" s="9" t="s">
        <v>46</v>
      </c>
      <c r="C129" s="9" t="s">
        <v>54</v>
      </c>
      <c r="D129" s="9" t="s">
        <v>37</v>
      </c>
      <c r="E129" s="9" t="s">
        <v>63</v>
      </c>
      <c r="F129" s="9" t="s">
        <v>71</v>
      </c>
      <c r="G129" s="9">
        <v>0.983</v>
      </c>
      <c r="H129">
        <v>2</v>
      </c>
      <c r="I129">
        <v>3</v>
      </c>
      <c r="J129">
        <v>1</v>
      </c>
      <c r="K129">
        <v>2</v>
      </c>
      <c r="L129">
        <f t="shared" si="9"/>
        <v>8</v>
      </c>
      <c r="M129" s="13" t="s">
        <v>81</v>
      </c>
    </row>
    <row r="130" spans="1:13" ht="12.75" outlineLevel="1">
      <c r="A130" s="9"/>
      <c r="B130" s="9" t="s">
        <v>45</v>
      </c>
      <c r="C130" s="9" t="s">
        <v>53</v>
      </c>
      <c r="D130" s="9" t="s">
        <v>37</v>
      </c>
      <c r="E130" s="9" t="s">
        <v>62</v>
      </c>
      <c r="F130" s="9" t="s">
        <v>71</v>
      </c>
      <c r="G130" s="9">
        <v>0.983</v>
      </c>
      <c r="H130">
        <v>4</v>
      </c>
      <c r="I130">
        <v>1</v>
      </c>
      <c r="J130">
        <v>3</v>
      </c>
      <c r="K130">
        <v>1</v>
      </c>
      <c r="L130">
        <f t="shared" si="9"/>
        <v>9</v>
      </c>
      <c r="M130" s="13" t="s">
        <v>81</v>
      </c>
    </row>
    <row r="131" spans="1:13" ht="12.75" outlineLevel="1">
      <c r="A131" s="9"/>
      <c r="B131" s="9" t="s">
        <v>48</v>
      </c>
      <c r="C131" s="9" t="s">
        <v>56</v>
      </c>
      <c r="D131" s="9" t="s">
        <v>37</v>
      </c>
      <c r="E131" s="9" t="s">
        <v>65</v>
      </c>
      <c r="F131" s="9" t="s">
        <v>73</v>
      </c>
      <c r="G131" s="9">
        <v>1.021</v>
      </c>
      <c r="H131">
        <v>6</v>
      </c>
      <c r="I131">
        <v>2</v>
      </c>
      <c r="J131">
        <v>2</v>
      </c>
      <c r="K131">
        <v>3</v>
      </c>
      <c r="L131">
        <f t="shared" si="9"/>
        <v>13</v>
      </c>
      <c r="M131" s="13" t="s">
        <v>81</v>
      </c>
    </row>
    <row r="132" spans="1:13" ht="12.75" outlineLevel="1">
      <c r="A132" s="9"/>
      <c r="B132" s="9" t="s">
        <v>22</v>
      </c>
      <c r="C132" s="9" t="s">
        <v>28</v>
      </c>
      <c r="D132" s="9" t="s">
        <v>37</v>
      </c>
      <c r="E132" s="9" t="s">
        <v>31</v>
      </c>
      <c r="F132" s="9" t="s">
        <v>26</v>
      </c>
      <c r="G132" s="9">
        <v>0.801</v>
      </c>
      <c r="H132">
        <v>1</v>
      </c>
      <c r="I132">
        <v>4</v>
      </c>
      <c r="J132">
        <v>4</v>
      </c>
      <c r="K132">
        <v>7</v>
      </c>
      <c r="L132">
        <f t="shared" si="9"/>
        <v>16</v>
      </c>
      <c r="M132" s="13" t="s">
        <v>81</v>
      </c>
    </row>
    <row r="133" spans="1:13" ht="12.75" outlineLevel="1">
      <c r="A133" s="9"/>
      <c r="B133" s="9" t="s">
        <v>25</v>
      </c>
      <c r="C133" s="9" t="s">
        <v>52</v>
      </c>
      <c r="D133" s="9" t="s">
        <v>37</v>
      </c>
      <c r="E133" s="9" t="s">
        <v>59</v>
      </c>
      <c r="F133" s="9" t="s">
        <v>4</v>
      </c>
      <c r="G133" s="9">
        <v>0.934</v>
      </c>
      <c r="H133">
        <v>5</v>
      </c>
      <c r="I133">
        <v>5</v>
      </c>
      <c r="J133">
        <v>5</v>
      </c>
      <c r="K133">
        <v>4</v>
      </c>
      <c r="L133">
        <f t="shared" si="9"/>
        <v>19</v>
      </c>
      <c r="M133" s="13" t="s">
        <v>81</v>
      </c>
    </row>
    <row r="134" spans="1:13" ht="12.75" outlineLevel="1">
      <c r="A134" s="9"/>
      <c r="B134" s="9" t="s">
        <v>23</v>
      </c>
      <c r="C134" s="9" t="s">
        <v>29</v>
      </c>
      <c r="D134" s="9" t="s">
        <v>37</v>
      </c>
      <c r="E134" s="9" t="s">
        <v>33</v>
      </c>
      <c r="F134" s="9" t="s">
        <v>66</v>
      </c>
      <c r="G134" s="9">
        <v>0.776</v>
      </c>
      <c r="H134">
        <v>3</v>
      </c>
      <c r="I134">
        <v>6</v>
      </c>
      <c r="J134">
        <v>6</v>
      </c>
      <c r="K134">
        <v>7</v>
      </c>
      <c r="L134">
        <f t="shared" si="9"/>
        <v>22</v>
      </c>
      <c r="M134" s="13" t="s">
        <v>81</v>
      </c>
    </row>
    <row r="137" spans="4:6" ht="12.75">
      <c r="D137" s="23" t="s">
        <v>96</v>
      </c>
      <c r="F137" s="14">
        <v>0.4583333333333333</v>
      </c>
    </row>
    <row r="138" spans="1:12" ht="15">
      <c r="A138" s="6" t="s">
        <v>97</v>
      </c>
      <c r="B138" s="2" t="s">
        <v>7</v>
      </c>
      <c r="C138" s="2" t="s">
        <v>8</v>
      </c>
      <c r="D138" s="2"/>
      <c r="E138" s="6" t="s">
        <v>1</v>
      </c>
      <c r="F138" s="2" t="s">
        <v>2</v>
      </c>
      <c r="G138" s="2" t="s">
        <v>3</v>
      </c>
      <c r="H138" s="7" t="s">
        <v>79</v>
      </c>
      <c r="I138" s="2" t="s">
        <v>83</v>
      </c>
      <c r="J138" s="2" t="s">
        <v>10</v>
      </c>
      <c r="K138" s="2" t="s">
        <v>80</v>
      </c>
      <c r="L138" s="2" t="s">
        <v>6</v>
      </c>
    </row>
    <row r="139" spans="1:12" ht="15">
      <c r="A139" s="8">
        <v>1</v>
      </c>
      <c r="B139" s="9" t="s">
        <v>41</v>
      </c>
      <c r="C139" s="9" t="s">
        <v>49</v>
      </c>
      <c r="D139" s="9" t="s">
        <v>37</v>
      </c>
      <c r="E139" s="9" t="s">
        <v>59</v>
      </c>
      <c r="F139" s="9" t="s">
        <v>67</v>
      </c>
      <c r="G139" s="9">
        <v>0.876</v>
      </c>
      <c r="H139" s="10">
        <v>0.6209143518518518</v>
      </c>
      <c r="I139" s="11">
        <f aca="true" t="shared" si="10" ref="I139:I144">H139-$F$137</f>
        <v>0.16258101851851853</v>
      </c>
      <c r="J139" s="12">
        <f aca="true" t="shared" si="11" ref="J139:J144">I139*$F$37*G139</f>
        <v>0.11927756423611113</v>
      </c>
      <c r="K139">
        <v>1</v>
      </c>
      <c r="L139" s="13" t="s">
        <v>40</v>
      </c>
    </row>
    <row r="140" spans="1:12" ht="15">
      <c r="A140">
        <v>3</v>
      </c>
      <c r="B140" s="9" t="s">
        <v>47</v>
      </c>
      <c r="C140" s="9" t="s">
        <v>55</v>
      </c>
      <c r="D140" s="9" t="s">
        <v>58</v>
      </c>
      <c r="E140" s="9" t="s">
        <v>64</v>
      </c>
      <c r="F140" s="9" t="s">
        <v>72</v>
      </c>
      <c r="G140" s="9">
        <v>0.983</v>
      </c>
      <c r="H140" s="10">
        <v>0.604525462962963</v>
      </c>
      <c r="I140" s="11">
        <f t="shared" si="10"/>
        <v>0.14619212962962963</v>
      </c>
      <c r="J140" s="12">
        <f t="shared" si="11"/>
        <v>0.12035449811921296</v>
      </c>
      <c r="K140">
        <v>2</v>
      </c>
      <c r="L140" s="13" t="s">
        <v>40</v>
      </c>
    </row>
    <row r="141" spans="1:12" ht="15">
      <c r="A141" s="8">
        <v>5</v>
      </c>
      <c r="B141" s="9" t="s">
        <v>43</v>
      </c>
      <c r="C141" s="9" t="s">
        <v>51</v>
      </c>
      <c r="D141" s="9" t="s">
        <v>57</v>
      </c>
      <c r="E141" s="9" t="s">
        <v>61</v>
      </c>
      <c r="F141" s="9" t="s">
        <v>69</v>
      </c>
      <c r="G141" s="9">
        <v>0.902</v>
      </c>
      <c r="H141" s="10">
        <v>0.6189467592592592</v>
      </c>
      <c r="I141" s="11">
        <f t="shared" si="10"/>
        <v>0.16061342592592592</v>
      </c>
      <c r="J141" s="12">
        <f t="shared" si="11"/>
        <v>0.12133139728009261</v>
      </c>
      <c r="K141">
        <v>3</v>
      </c>
      <c r="L141" s="13" t="s">
        <v>40</v>
      </c>
    </row>
    <row r="142" spans="1:12" ht="15">
      <c r="A142" s="8">
        <v>6</v>
      </c>
      <c r="B142" s="9" t="s">
        <v>44</v>
      </c>
      <c r="C142" s="9" t="s">
        <v>11</v>
      </c>
      <c r="D142" s="9" t="s">
        <v>37</v>
      </c>
      <c r="E142" s="9" t="s">
        <v>32</v>
      </c>
      <c r="F142" s="9" t="s">
        <v>4</v>
      </c>
      <c r="G142" s="9">
        <v>0.939</v>
      </c>
      <c r="H142" s="10">
        <v>0.6141203703703704</v>
      </c>
      <c r="I142" s="11">
        <f t="shared" si="10"/>
        <v>0.15578703703703706</v>
      </c>
      <c r="J142" s="12">
        <f t="shared" si="11"/>
        <v>0.12251287326388889</v>
      </c>
      <c r="K142">
        <v>4</v>
      </c>
      <c r="L142" s="13" t="s">
        <v>40</v>
      </c>
    </row>
    <row r="143" spans="1:12" ht="15">
      <c r="A143" s="8">
        <v>9</v>
      </c>
      <c r="B143" s="9" t="s">
        <v>24</v>
      </c>
      <c r="C143" s="9" t="s">
        <v>30</v>
      </c>
      <c r="D143" s="9" t="s">
        <v>38</v>
      </c>
      <c r="E143" s="9" t="s">
        <v>34</v>
      </c>
      <c r="F143" s="9" t="s">
        <v>27</v>
      </c>
      <c r="G143" s="9">
        <v>0.839</v>
      </c>
      <c r="H143" s="14">
        <v>0.6343171296296296</v>
      </c>
      <c r="I143" s="11">
        <f t="shared" si="10"/>
        <v>0.1759837962962963</v>
      </c>
      <c r="J143" s="12">
        <f t="shared" si="11"/>
        <v>0.12365721426504628</v>
      </c>
      <c r="K143">
        <v>5</v>
      </c>
      <c r="L143" s="13" t="s">
        <v>40</v>
      </c>
    </row>
    <row r="144" spans="1:12" ht="15">
      <c r="A144" s="8">
        <v>10</v>
      </c>
      <c r="B144" s="9" t="s">
        <v>42</v>
      </c>
      <c r="C144" s="9" t="s">
        <v>50</v>
      </c>
      <c r="D144" s="9" t="s">
        <v>37</v>
      </c>
      <c r="E144" s="9" t="s">
        <v>60</v>
      </c>
      <c r="F144" s="9" t="s">
        <v>68</v>
      </c>
      <c r="G144" s="9">
        <v>0.898</v>
      </c>
      <c r="H144" s="10">
        <v>0.6274074074074074</v>
      </c>
      <c r="I144" s="11">
        <f t="shared" si="10"/>
        <v>0.1690740740740741</v>
      </c>
      <c r="J144" s="12">
        <f t="shared" si="11"/>
        <v>0.1271563842592593</v>
      </c>
      <c r="K144">
        <v>6</v>
      </c>
      <c r="L144" s="13" t="s">
        <v>40</v>
      </c>
    </row>
    <row r="145" spans="1:12" ht="15">
      <c r="A145" s="8">
        <v>12</v>
      </c>
      <c r="B145" s="9" t="s">
        <v>13</v>
      </c>
      <c r="C145" s="9" t="s">
        <v>9</v>
      </c>
      <c r="D145" s="9" t="s">
        <v>37</v>
      </c>
      <c r="E145" s="9" t="s">
        <v>36</v>
      </c>
      <c r="F145" s="9" t="s">
        <v>70</v>
      </c>
      <c r="G145" s="9">
        <v>0.93</v>
      </c>
      <c r="H145" s="10" t="s">
        <v>91</v>
      </c>
      <c r="I145" s="11" t="s">
        <v>91</v>
      </c>
      <c r="J145" s="12" t="s">
        <v>91</v>
      </c>
      <c r="K145">
        <v>8</v>
      </c>
      <c r="L145" s="13" t="s">
        <v>40</v>
      </c>
    </row>
    <row r="146" spans="1:12" ht="15">
      <c r="A146" s="8">
        <v>2</v>
      </c>
      <c r="B146" s="9" t="s">
        <v>45</v>
      </c>
      <c r="C146" s="9" t="s">
        <v>53</v>
      </c>
      <c r="D146" s="9" t="s">
        <v>37</v>
      </c>
      <c r="E146" s="9" t="s">
        <v>62</v>
      </c>
      <c r="F146" s="9" t="s">
        <v>71</v>
      </c>
      <c r="G146" s="9">
        <v>0.983</v>
      </c>
      <c r="H146" s="10">
        <v>0.6032638888888889</v>
      </c>
      <c r="I146" s="11">
        <f>H146-$F$137</f>
        <v>0.14493055555555562</v>
      </c>
      <c r="J146" s="12">
        <f>I146*$F$37*G146</f>
        <v>0.1193158914930556</v>
      </c>
      <c r="K146">
        <v>1</v>
      </c>
      <c r="L146" s="13" t="s">
        <v>81</v>
      </c>
    </row>
    <row r="147" spans="1:12" ht="15">
      <c r="A147" s="8">
        <v>4</v>
      </c>
      <c r="B147" s="9" t="s">
        <v>46</v>
      </c>
      <c r="C147" s="9" t="s">
        <v>54</v>
      </c>
      <c r="D147" s="9" t="s">
        <v>37</v>
      </c>
      <c r="E147" s="9" t="s">
        <v>63</v>
      </c>
      <c r="F147" s="9" t="s">
        <v>71</v>
      </c>
      <c r="G147" s="9">
        <v>0.983</v>
      </c>
      <c r="H147" s="10">
        <v>0.6045601851851852</v>
      </c>
      <c r="I147" s="11">
        <f>H147-$F$137</f>
        <v>0.14622685185185186</v>
      </c>
      <c r="J147" s="12">
        <f>I147*$F$37*G147</f>
        <v>0.12038308362268518</v>
      </c>
      <c r="K147">
        <v>2</v>
      </c>
      <c r="L147" s="13" t="s">
        <v>81</v>
      </c>
    </row>
    <row r="148" spans="1:12" ht="15">
      <c r="A148" s="8">
        <v>7</v>
      </c>
      <c r="B148" s="9" t="s">
        <v>48</v>
      </c>
      <c r="C148" s="9" t="s">
        <v>56</v>
      </c>
      <c r="D148" s="9" t="s">
        <v>37</v>
      </c>
      <c r="E148" s="9" t="s">
        <v>65</v>
      </c>
      <c r="F148" s="9" t="s">
        <v>73</v>
      </c>
      <c r="G148" s="9">
        <v>1.021</v>
      </c>
      <c r="H148" s="10">
        <v>0.601875</v>
      </c>
      <c r="I148" s="11">
        <f>H148-$F$137</f>
        <v>0.14354166666666673</v>
      </c>
      <c r="J148" s="12">
        <f>I148*$F$37*G148</f>
        <v>0.12274068489583338</v>
      </c>
      <c r="K148">
        <v>3</v>
      </c>
      <c r="L148" s="13" t="s">
        <v>81</v>
      </c>
    </row>
    <row r="149" spans="1:12" ht="15">
      <c r="A149" s="9">
        <v>8</v>
      </c>
      <c r="B149" s="9" t="s">
        <v>23</v>
      </c>
      <c r="C149" s="9" t="s">
        <v>29</v>
      </c>
      <c r="D149" s="9" t="s">
        <v>37</v>
      </c>
      <c r="E149" s="9" t="s">
        <v>33</v>
      </c>
      <c r="F149" s="9" t="s">
        <v>66</v>
      </c>
      <c r="G149" s="9">
        <v>0.776</v>
      </c>
      <c r="H149" s="14">
        <v>0.6477199074074075</v>
      </c>
      <c r="I149" s="11">
        <f>H149-$F$137</f>
        <v>0.18938657407407417</v>
      </c>
      <c r="J149" s="12">
        <f>I149*$F$37*G149</f>
        <v>0.1230823344907408</v>
      </c>
      <c r="K149">
        <v>4</v>
      </c>
      <c r="L149" s="13" t="s">
        <v>81</v>
      </c>
    </row>
    <row r="150" spans="1:12" ht="15">
      <c r="A150" s="8">
        <v>11</v>
      </c>
      <c r="B150" s="9" t="s">
        <v>25</v>
      </c>
      <c r="C150" s="9" t="s">
        <v>52</v>
      </c>
      <c r="D150" s="9" t="s">
        <v>37</v>
      </c>
      <c r="E150" s="9" t="s">
        <v>35</v>
      </c>
      <c r="F150" s="9" t="s">
        <v>4</v>
      </c>
      <c r="G150" s="9">
        <v>0.934</v>
      </c>
      <c r="H150" s="10">
        <v>0.6217824074074074</v>
      </c>
      <c r="I150" s="11">
        <f>H150-$F$137</f>
        <v>0.1634490740740741</v>
      </c>
      <c r="J150" s="12">
        <f>I150*$F$37*G150</f>
        <v>0.12785395196759264</v>
      </c>
      <c r="K150">
        <v>5</v>
      </c>
      <c r="L150" s="13" t="s">
        <v>81</v>
      </c>
    </row>
    <row r="151" spans="1:12" ht="15">
      <c r="A151" s="9">
        <v>12</v>
      </c>
      <c r="B151" s="9" t="s">
        <v>22</v>
      </c>
      <c r="C151" s="9" t="s">
        <v>28</v>
      </c>
      <c r="D151" s="9" t="s">
        <v>37</v>
      </c>
      <c r="E151" s="9" t="s">
        <v>31</v>
      </c>
      <c r="F151" s="9" t="s">
        <v>26</v>
      </c>
      <c r="G151" s="9">
        <v>0.801</v>
      </c>
      <c r="H151" s="14" t="s">
        <v>91</v>
      </c>
      <c r="I151" s="11" t="s">
        <v>91</v>
      </c>
      <c r="J151" s="12" t="s">
        <v>91</v>
      </c>
      <c r="K151">
        <v>7</v>
      </c>
      <c r="L151" s="13" t="s">
        <v>81</v>
      </c>
    </row>
    <row r="154" ht="12.75">
      <c r="E154" s="9" t="s">
        <v>99</v>
      </c>
    </row>
    <row r="155" spans="1:14" ht="30">
      <c r="A155" s="6"/>
      <c r="B155" s="2" t="s">
        <v>7</v>
      </c>
      <c r="C155" s="2" t="s">
        <v>8</v>
      </c>
      <c r="D155" s="2"/>
      <c r="E155" s="6" t="s">
        <v>1</v>
      </c>
      <c r="F155" s="2" t="s">
        <v>2</v>
      </c>
      <c r="G155" s="2" t="s">
        <v>3</v>
      </c>
      <c r="H155" s="2" t="s">
        <v>86</v>
      </c>
      <c r="I155" s="2" t="s">
        <v>87</v>
      </c>
      <c r="J155" s="2" t="s">
        <v>88</v>
      </c>
      <c r="K155" s="2" t="s">
        <v>94</v>
      </c>
      <c r="L155" s="2" t="s">
        <v>98</v>
      </c>
      <c r="M155" s="2" t="s">
        <v>100</v>
      </c>
      <c r="N155" s="2" t="s">
        <v>6</v>
      </c>
    </row>
    <row r="156" spans="1:14" ht="12.75">
      <c r="A156" s="9"/>
      <c r="B156" s="9" t="s">
        <v>47</v>
      </c>
      <c r="C156" s="9" t="s">
        <v>55</v>
      </c>
      <c r="D156" s="9" t="s">
        <v>58</v>
      </c>
      <c r="E156" s="9" t="s">
        <v>64</v>
      </c>
      <c r="F156" s="9" t="s">
        <v>72</v>
      </c>
      <c r="G156" s="9">
        <v>0.983</v>
      </c>
      <c r="H156">
        <v>4</v>
      </c>
      <c r="I156">
        <v>1</v>
      </c>
      <c r="J156">
        <v>1</v>
      </c>
      <c r="K156">
        <v>1</v>
      </c>
      <c r="L156">
        <v>2</v>
      </c>
      <c r="M156">
        <f aca="true" t="shared" si="12" ref="M156:M168">SUM(H156:L156)</f>
        <v>9</v>
      </c>
      <c r="N156" s="13" t="s">
        <v>40</v>
      </c>
    </row>
    <row r="157" spans="1:14" ht="12.75">
      <c r="A157" s="9"/>
      <c r="B157" s="9" t="s">
        <v>41</v>
      </c>
      <c r="C157" s="9" t="s">
        <v>49</v>
      </c>
      <c r="D157" s="9" t="s">
        <v>37</v>
      </c>
      <c r="E157" s="9" t="s">
        <v>59</v>
      </c>
      <c r="F157" s="9" t="s">
        <v>67</v>
      </c>
      <c r="G157" s="9">
        <v>0.876</v>
      </c>
      <c r="H157">
        <v>1</v>
      </c>
      <c r="I157">
        <v>2</v>
      </c>
      <c r="J157">
        <v>4</v>
      </c>
      <c r="K157">
        <v>5</v>
      </c>
      <c r="L157">
        <v>1</v>
      </c>
      <c r="M157">
        <f t="shared" si="12"/>
        <v>13</v>
      </c>
      <c r="N157" s="13" t="s">
        <v>40</v>
      </c>
    </row>
    <row r="158" spans="1:14" ht="12.75">
      <c r="A158" s="9"/>
      <c r="B158" s="9" t="s">
        <v>43</v>
      </c>
      <c r="C158" s="9" t="s">
        <v>51</v>
      </c>
      <c r="D158" s="9" t="s">
        <v>57</v>
      </c>
      <c r="E158" s="9" t="s">
        <v>61</v>
      </c>
      <c r="F158" s="9" t="s">
        <v>69</v>
      </c>
      <c r="G158" s="9">
        <v>0.902</v>
      </c>
      <c r="H158">
        <v>2</v>
      </c>
      <c r="I158">
        <v>4</v>
      </c>
      <c r="J158">
        <v>3</v>
      </c>
      <c r="K158">
        <v>3</v>
      </c>
      <c r="L158">
        <v>3</v>
      </c>
      <c r="M158">
        <f t="shared" si="12"/>
        <v>15</v>
      </c>
      <c r="N158" s="13" t="s">
        <v>40</v>
      </c>
    </row>
    <row r="159" spans="1:14" ht="12.75">
      <c r="A159" s="9"/>
      <c r="B159" s="8" t="s">
        <v>24</v>
      </c>
      <c r="C159" s="9" t="s">
        <v>30</v>
      </c>
      <c r="D159" s="9" t="s">
        <v>38</v>
      </c>
      <c r="E159" s="9" t="s">
        <v>34</v>
      </c>
      <c r="F159" s="9" t="s">
        <v>27</v>
      </c>
      <c r="G159" s="9">
        <v>0.839</v>
      </c>
      <c r="H159">
        <v>3</v>
      </c>
      <c r="I159">
        <v>5</v>
      </c>
      <c r="J159">
        <v>2</v>
      </c>
      <c r="K159">
        <v>2</v>
      </c>
      <c r="L159">
        <v>5</v>
      </c>
      <c r="M159">
        <f t="shared" si="12"/>
        <v>17</v>
      </c>
      <c r="N159" s="13" t="s">
        <v>40</v>
      </c>
    </row>
    <row r="160" spans="1:14" ht="12.75">
      <c r="A160" s="9"/>
      <c r="B160" s="9" t="s">
        <v>44</v>
      </c>
      <c r="C160" s="9" t="s">
        <v>11</v>
      </c>
      <c r="D160" s="9" t="s">
        <v>37</v>
      </c>
      <c r="E160" s="9" t="s">
        <v>32</v>
      </c>
      <c r="F160" s="9" t="s">
        <v>4</v>
      </c>
      <c r="G160" s="9">
        <v>0.939</v>
      </c>
      <c r="H160">
        <v>5</v>
      </c>
      <c r="I160">
        <v>3</v>
      </c>
      <c r="J160">
        <v>5</v>
      </c>
      <c r="K160">
        <v>4</v>
      </c>
      <c r="L160">
        <v>4</v>
      </c>
      <c r="M160">
        <f t="shared" si="12"/>
        <v>21</v>
      </c>
      <c r="N160" s="13" t="s">
        <v>40</v>
      </c>
    </row>
    <row r="161" spans="1:14" ht="12.75">
      <c r="A161" s="9"/>
      <c r="B161" s="9" t="s">
        <v>42</v>
      </c>
      <c r="C161" s="9" t="s">
        <v>50</v>
      </c>
      <c r="D161" s="9" t="s">
        <v>37</v>
      </c>
      <c r="E161" s="9" t="s">
        <v>60</v>
      </c>
      <c r="F161" s="9" t="s">
        <v>68</v>
      </c>
      <c r="G161" s="9">
        <v>0.898</v>
      </c>
      <c r="H161">
        <v>6</v>
      </c>
      <c r="I161">
        <v>6</v>
      </c>
      <c r="J161">
        <v>6</v>
      </c>
      <c r="K161">
        <v>6</v>
      </c>
      <c r="L161">
        <v>6</v>
      </c>
      <c r="M161">
        <f t="shared" si="12"/>
        <v>30</v>
      </c>
      <c r="N161" s="13" t="s">
        <v>40</v>
      </c>
    </row>
    <row r="162" spans="1:14" ht="12.75">
      <c r="A162" s="9"/>
      <c r="B162" s="9" t="s">
        <v>13</v>
      </c>
      <c r="C162" s="9" t="s">
        <v>9</v>
      </c>
      <c r="D162" s="9" t="s">
        <v>37</v>
      </c>
      <c r="E162" s="9" t="s">
        <v>36</v>
      </c>
      <c r="F162" s="9" t="s">
        <v>70</v>
      </c>
      <c r="G162" s="9">
        <v>0.93</v>
      </c>
      <c r="H162">
        <v>7</v>
      </c>
      <c r="I162">
        <v>7</v>
      </c>
      <c r="J162">
        <v>7</v>
      </c>
      <c r="K162">
        <v>8</v>
      </c>
      <c r="L162">
        <v>8</v>
      </c>
      <c r="M162">
        <f t="shared" si="12"/>
        <v>37</v>
      </c>
      <c r="N162" s="13" t="s">
        <v>40</v>
      </c>
    </row>
    <row r="163" spans="1:14" ht="12.75">
      <c r="A163" s="9"/>
      <c r="B163" s="9" t="s">
        <v>46</v>
      </c>
      <c r="C163" s="9" t="s">
        <v>54</v>
      </c>
      <c r="D163" s="9" t="s">
        <v>37</v>
      </c>
      <c r="E163" s="9" t="s">
        <v>63</v>
      </c>
      <c r="F163" s="9" t="s">
        <v>71</v>
      </c>
      <c r="G163" s="9">
        <v>0.983</v>
      </c>
      <c r="H163">
        <v>2</v>
      </c>
      <c r="I163">
        <v>3</v>
      </c>
      <c r="J163">
        <v>1</v>
      </c>
      <c r="K163">
        <v>2</v>
      </c>
      <c r="L163">
        <v>2</v>
      </c>
      <c r="M163">
        <f t="shared" si="12"/>
        <v>10</v>
      </c>
      <c r="N163" s="13" t="s">
        <v>81</v>
      </c>
    </row>
    <row r="164" spans="1:14" ht="12.75">
      <c r="A164" s="9"/>
      <c r="B164" s="9" t="s">
        <v>45</v>
      </c>
      <c r="C164" s="9" t="s">
        <v>53</v>
      </c>
      <c r="D164" s="9" t="s">
        <v>37</v>
      </c>
      <c r="E164" s="9" t="s">
        <v>62</v>
      </c>
      <c r="F164" s="9" t="s">
        <v>71</v>
      </c>
      <c r="G164" s="9">
        <v>0.983</v>
      </c>
      <c r="H164">
        <v>4</v>
      </c>
      <c r="I164">
        <v>1</v>
      </c>
      <c r="J164">
        <v>3</v>
      </c>
      <c r="K164">
        <v>1</v>
      </c>
      <c r="L164">
        <v>1</v>
      </c>
      <c r="M164">
        <f t="shared" si="12"/>
        <v>10</v>
      </c>
      <c r="N164" s="13" t="s">
        <v>81</v>
      </c>
    </row>
    <row r="165" spans="1:14" ht="12.75">
      <c r="A165" s="9"/>
      <c r="B165" s="9" t="s">
        <v>48</v>
      </c>
      <c r="C165" s="9" t="s">
        <v>56</v>
      </c>
      <c r="D165" s="9" t="s">
        <v>37</v>
      </c>
      <c r="E165" s="9" t="s">
        <v>65</v>
      </c>
      <c r="F165" s="9" t="s">
        <v>73</v>
      </c>
      <c r="G165" s="9">
        <v>1.021</v>
      </c>
      <c r="H165">
        <v>6</v>
      </c>
      <c r="I165">
        <v>2</v>
      </c>
      <c r="J165">
        <v>2</v>
      </c>
      <c r="K165">
        <v>3</v>
      </c>
      <c r="L165">
        <v>3</v>
      </c>
      <c r="M165">
        <f t="shared" si="12"/>
        <v>16</v>
      </c>
      <c r="N165" s="13" t="s">
        <v>81</v>
      </c>
    </row>
    <row r="166" spans="1:14" ht="12.75">
      <c r="A166" s="9"/>
      <c r="B166" s="9" t="s">
        <v>22</v>
      </c>
      <c r="C166" s="9" t="s">
        <v>28</v>
      </c>
      <c r="D166" s="9" t="s">
        <v>37</v>
      </c>
      <c r="E166" s="9" t="s">
        <v>31</v>
      </c>
      <c r="F166" s="9" t="s">
        <v>26</v>
      </c>
      <c r="G166" s="9">
        <v>0.801</v>
      </c>
      <c r="H166">
        <v>1</v>
      </c>
      <c r="I166">
        <v>4</v>
      </c>
      <c r="J166">
        <v>4</v>
      </c>
      <c r="K166">
        <v>7</v>
      </c>
      <c r="L166">
        <v>7</v>
      </c>
      <c r="M166">
        <f t="shared" si="12"/>
        <v>23</v>
      </c>
      <c r="N166" s="13" t="s">
        <v>81</v>
      </c>
    </row>
    <row r="167" spans="1:14" ht="12.75">
      <c r="A167" s="9"/>
      <c r="B167" s="9" t="s">
        <v>25</v>
      </c>
      <c r="C167" s="9" t="s">
        <v>52</v>
      </c>
      <c r="D167" s="9" t="s">
        <v>37</v>
      </c>
      <c r="E167" s="9" t="s">
        <v>59</v>
      </c>
      <c r="F167" s="9" t="s">
        <v>4</v>
      </c>
      <c r="G167" s="9">
        <v>0.934</v>
      </c>
      <c r="H167">
        <v>5</v>
      </c>
      <c r="I167">
        <v>5</v>
      </c>
      <c r="J167">
        <v>5</v>
      </c>
      <c r="K167">
        <v>4</v>
      </c>
      <c r="L167">
        <v>5</v>
      </c>
      <c r="M167">
        <f t="shared" si="12"/>
        <v>24</v>
      </c>
      <c r="N167" s="13" t="s">
        <v>81</v>
      </c>
    </row>
    <row r="168" spans="1:14" ht="12.75">
      <c r="A168" s="9"/>
      <c r="B168" s="9" t="s">
        <v>23</v>
      </c>
      <c r="C168" s="9" t="s">
        <v>29</v>
      </c>
      <c r="D168" s="9" t="s">
        <v>37</v>
      </c>
      <c r="E168" s="9" t="s">
        <v>33</v>
      </c>
      <c r="F168" s="9" t="s">
        <v>66</v>
      </c>
      <c r="G168" s="9">
        <v>0.776</v>
      </c>
      <c r="H168">
        <v>3</v>
      </c>
      <c r="I168">
        <v>6</v>
      </c>
      <c r="J168">
        <v>6</v>
      </c>
      <c r="K168">
        <v>7</v>
      </c>
      <c r="L168">
        <v>4</v>
      </c>
      <c r="M168">
        <f t="shared" si="12"/>
        <v>26</v>
      </c>
      <c r="N168" s="13" t="s">
        <v>81</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AB69"/>
  <sheetViews>
    <sheetView showGridLines="0" tabSelected="1" zoomScale="80" zoomScaleNormal="80" zoomScalePageLayoutView="0" workbookViewId="0" topLeftCell="A23">
      <selection activeCell="S53" sqref="S53"/>
    </sheetView>
  </sheetViews>
  <sheetFormatPr defaultColWidth="9.140625" defaultRowHeight="12.75"/>
  <cols>
    <col min="2" max="2" width="5.7109375" style="0" bestFit="1" customWidth="1"/>
    <col min="3" max="3" width="12.8515625" style="0" bestFit="1" customWidth="1"/>
    <col min="4" max="4" width="22.8515625" style="0" bestFit="1" customWidth="1"/>
    <col min="5" max="5" width="20.7109375" style="0" bestFit="1" customWidth="1"/>
    <col min="6" max="6" width="11.7109375" style="0" bestFit="1" customWidth="1"/>
    <col min="7" max="7" width="15.421875" style="0" bestFit="1" customWidth="1"/>
    <col min="8" max="8" width="7.57421875" style="0" bestFit="1" customWidth="1"/>
    <col min="9" max="9" width="9.421875" style="0" customWidth="1"/>
    <col min="10" max="10" width="8.8515625" style="0" bestFit="1" customWidth="1"/>
    <col min="11" max="11" width="11.421875" style="0" customWidth="1"/>
    <col min="12" max="12" width="11.57421875" style="0" customWidth="1"/>
    <col min="13" max="13" width="10.140625" style="0" bestFit="1" customWidth="1"/>
    <col min="14" max="14" width="11.57421875" style="0" customWidth="1"/>
    <col min="17" max="25" width="12.421875" style="0" customWidth="1"/>
    <col min="26" max="26" width="12.421875" style="0" bestFit="1" customWidth="1"/>
    <col min="27" max="28" width="12.421875" style="0" customWidth="1"/>
  </cols>
  <sheetData>
    <row r="2" spans="5:22" ht="12.75">
      <c r="E2" s="23" t="s">
        <v>168</v>
      </c>
      <c r="F2" s="30" t="s">
        <v>169</v>
      </c>
      <c r="G2" s="14">
        <v>0.4583333333333333</v>
      </c>
      <c r="T2" s="31" t="s">
        <v>173</v>
      </c>
      <c r="U2" s="35"/>
      <c r="V2" s="30"/>
    </row>
    <row r="3" spans="2:27" ht="30">
      <c r="B3" s="6" t="s">
        <v>0</v>
      </c>
      <c r="C3" s="2" t="s">
        <v>7</v>
      </c>
      <c r="D3" s="2" t="s">
        <v>8</v>
      </c>
      <c r="E3" s="2"/>
      <c r="F3" s="6" t="s">
        <v>1</v>
      </c>
      <c r="G3" s="2" t="s">
        <v>2</v>
      </c>
      <c r="H3" s="2" t="s">
        <v>3</v>
      </c>
      <c r="I3" s="7" t="s">
        <v>79</v>
      </c>
      <c r="J3" s="2" t="s">
        <v>83</v>
      </c>
      <c r="K3" s="2" t="s">
        <v>10</v>
      </c>
      <c r="L3" s="2" t="s">
        <v>171</v>
      </c>
      <c r="M3" s="2" t="s">
        <v>172</v>
      </c>
      <c r="N3" s="2" t="s">
        <v>6</v>
      </c>
      <c r="Q3" s="6" t="s">
        <v>0</v>
      </c>
      <c r="R3" s="2" t="s">
        <v>7</v>
      </c>
      <c r="S3" s="2" t="s">
        <v>8</v>
      </c>
      <c r="T3" s="2"/>
      <c r="U3" s="6" t="s">
        <v>1</v>
      </c>
      <c r="V3" s="2" t="s">
        <v>2</v>
      </c>
      <c r="W3" s="2" t="s">
        <v>3</v>
      </c>
      <c r="X3" s="2" t="s">
        <v>175</v>
      </c>
      <c r="Y3" s="2" t="s">
        <v>95</v>
      </c>
      <c r="Z3" s="2" t="s">
        <v>176</v>
      </c>
      <c r="AA3" s="2" t="s">
        <v>6</v>
      </c>
    </row>
    <row r="4" spans="2:27" ht="15">
      <c r="B4" s="8">
        <v>1</v>
      </c>
      <c r="C4" s="9" t="s">
        <v>131</v>
      </c>
      <c r="D4" s="9" t="s">
        <v>11</v>
      </c>
      <c r="E4" s="9" t="s">
        <v>37</v>
      </c>
      <c r="F4" s="9" t="s">
        <v>132</v>
      </c>
      <c r="G4" s="9" t="s">
        <v>133</v>
      </c>
      <c r="H4" s="9">
        <v>0.883</v>
      </c>
      <c r="I4" s="10">
        <v>0.5456365740740741</v>
      </c>
      <c r="J4" s="11">
        <f>I4-$G$2</f>
        <v>0.08730324074074075</v>
      </c>
      <c r="K4" s="12">
        <f>J4*H4</f>
        <v>0.07708876157407409</v>
      </c>
      <c r="L4">
        <v>1</v>
      </c>
      <c r="M4">
        <v>1</v>
      </c>
      <c r="N4" t="s">
        <v>40</v>
      </c>
      <c r="Q4" s="33">
        <v>1</v>
      </c>
      <c r="R4" s="34" t="s">
        <v>128</v>
      </c>
      <c r="S4" s="34" t="s">
        <v>129</v>
      </c>
      <c r="T4" s="34" t="s">
        <v>37</v>
      </c>
      <c r="U4" s="34" t="s">
        <v>110</v>
      </c>
      <c r="V4" s="34" t="s">
        <v>130</v>
      </c>
      <c r="W4" s="34">
        <v>0.9714</v>
      </c>
      <c r="X4" s="34">
        <v>3</v>
      </c>
      <c r="Y4" s="34">
        <v>2</v>
      </c>
      <c r="Z4" s="34">
        <f>SUM(X4:Y4)</f>
        <v>5</v>
      </c>
      <c r="AA4" s="34" t="s">
        <v>40</v>
      </c>
    </row>
    <row r="5" spans="2:27" ht="15">
      <c r="B5" s="8">
        <v>2</v>
      </c>
      <c r="C5" s="9" t="s">
        <v>43</v>
      </c>
      <c r="D5" s="9" t="s">
        <v>51</v>
      </c>
      <c r="E5" s="9" t="s">
        <v>57</v>
      </c>
      <c r="F5" s="9" t="s">
        <v>111</v>
      </c>
      <c r="G5" s="9" t="s">
        <v>69</v>
      </c>
      <c r="H5" s="9">
        <v>0.902</v>
      </c>
      <c r="I5" s="10">
        <v>0.5532407407407408</v>
      </c>
      <c r="J5" s="11">
        <f>I5-$G$2</f>
        <v>0.0949074074074075</v>
      </c>
      <c r="K5" s="12">
        <f>J5*H5</f>
        <v>0.08560648148148156</v>
      </c>
      <c r="L5">
        <v>2</v>
      </c>
      <c r="M5">
        <v>2</v>
      </c>
      <c r="N5" t="s">
        <v>40</v>
      </c>
      <c r="Q5" s="33">
        <v>2</v>
      </c>
      <c r="R5" s="34" t="s">
        <v>43</v>
      </c>
      <c r="S5" s="34" t="s">
        <v>51</v>
      </c>
      <c r="T5" s="34" t="s">
        <v>57</v>
      </c>
      <c r="U5" s="34" t="s">
        <v>111</v>
      </c>
      <c r="V5" s="34" t="s">
        <v>69</v>
      </c>
      <c r="W5" s="34">
        <v>0.902</v>
      </c>
      <c r="X5" s="34">
        <v>2</v>
      </c>
      <c r="Y5" s="34">
        <v>4</v>
      </c>
      <c r="Z5" s="34">
        <f>SUM(X5:Y5)</f>
        <v>6</v>
      </c>
      <c r="AA5" s="34" t="s">
        <v>40</v>
      </c>
    </row>
    <row r="6" spans="2:27" ht="15">
      <c r="B6" s="8">
        <v>3</v>
      </c>
      <c r="C6" s="9" t="s">
        <v>128</v>
      </c>
      <c r="D6" s="9" t="s">
        <v>129</v>
      </c>
      <c r="E6" s="9" t="s">
        <v>37</v>
      </c>
      <c r="F6" s="9" t="s">
        <v>110</v>
      </c>
      <c r="G6" s="9" t="s">
        <v>130</v>
      </c>
      <c r="H6" s="9">
        <v>0.9714</v>
      </c>
      <c r="I6" s="10">
        <v>0.5467013888888889</v>
      </c>
      <c r="J6" s="11">
        <f>I6-$G$2</f>
        <v>0.08836805555555555</v>
      </c>
      <c r="K6" s="12">
        <f>J6*H6</f>
        <v>0.08584072916666666</v>
      </c>
      <c r="L6">
        <v>3</v>
      </c>
      <c r="M6">
        <v>3</v>
      </c>
      <c r="N6" t="s">
        <v>40</v>
      </c>
      <c r="Q6" s="33">
        <v>3</v>
      </c>
      <c r="R6" s="34" t="s">
        <v>105</v>
      </c>
      <c r="S6" s="34" t="s">
        <v>107</v>
      </c>
      <c r="T6" s="34" t="s">
        <v>37</v>
      </c>
      <c r="U6" s="34" t="s">
        <v>103</v>
      </c>
      <c r="V6" s="34" t="s">
        <v>109</v>
      </c>
      <c r="W6" s="34">
        <v>1.0099</v>
      </c>
      <c r="X6" s="34">
        <v>6</v>
      </c>
      <c r="Y6" s="34">
        <v>1</v>
      </c>
      <c r="Z6" s="34">
        <f>SUM(X6:Y6)</f>
        <v>7</v>
      </c>
      <c r="AA6" s="34" t="s">
        <v>40</v>
      </c>
    </row>
    <row r="7" spans="2:27" ht="15">
      <c r="B7" s="8">
        <v>1</v>
      </c>
      <c r="C7" s="9" t="s">
        <v>134</v>
      </c>
      <c r="D7" s="9" t="s">
        <v>135</v>
      </c>
      <c r="E7" s="9" t="s">
        <v>37</v>
      </c>
      <c r="F7" s="9" t="s">
        <v>136</v>
      </c>
      <c r="G7" s="9" t="s">
        <v>137</v>
      </c>
      <c r="H7" s="9">
        <v>0.9665</v>
      </c>
      <c r="I7" s="10">
        <v>0.5474537037037037</v>
      </c>
      <c r="J7" s="11">
        <f>I7-$G$2</f>
        <v>0.0891203703703704</v>
      </c>
      <c r="K7" s="12">
        <f>J7*H7</f>
        <v>0.08613483796296299</v>
      </c>
      <c r="L7">
        <v>1</v>
      </c>
      <c r="M7">
        <v>4</v>
      </c>
      <c r="N7" t="s">
        <v>163</v>
      </c>
      <c r="Q7" s="8">
        <v>4</v>
      </c>
      <c r="R7" s="9" t="s">
        <v>104</v>
      </c>
      <c r="S7" s="9" t="s">
        <v>106</v>
      </c>
      <c r="T7" s="9" t="s">
        <v>37</v>
      </c>
      <c r="U7" s="9" t="s">
        <v>102</v>
      </c>
      <c r="V7" s="9" t="s">
        <v>108</v>
      </c>
      <c r="W7" s="9">
        <v>0.96</v>
      </c>
      <c r="X7">
        <v>4</v>
      </c>
      <c r="Y7">
        <v>3</v>
      </c>
      <c r="Z7">
        <f>SUM(X7:Y7)</f>
        <v>7</v>
      </c>
      <c r="AA7" t="s">
        <v>40</v>
      </c>
    </row>
    <row r="8" spans="2:27" ht="15">
      <c r="B8" s="8">
        <v>4</v>
      </c>
      <c r="C8" s="9" t="s">
        <v>104</v>
      </c>
      <c r="D8" s="9" t="s">
        <v>106</v>
      </c>
      <c r="E8" s="9" t="s">
        <v>37</v>
      </c>
      <c r="F8" s="9" t="s">
        <v>102</v>
      </c>
      <c r="G8" s="9" t="s">
        <v>108</v>
      </c>
      <c r="H8" s="9">
        <v>0.96</v>
      </c>
      <c r="I8" s="10">
        <v>0.5485069444444445</v>
      </c>
      <c r="J8" s="11">
        <f>I8-$G$2</f>
        <v>0.09017361111111116</v>
      </c>
      <c r="K8" s="12">
        <f>J8*H8</f>
        <v>0.08656666666666671</v>
      </c>
      <c r="L8">
        <v>4</v>
      </c>
      <c r="M8">
        <v>5</v>
      </c>
      <c r="N8" t="s">
        <v>40</v>
      </c>
      <c r="Q8" s="8">
        <v>5</v>
      </c>
      <c r="R8" s="9" t="s">
        <v>131</v>
      </c>
      <c r="S8" s="9" t="s">
        <v>11</v>
      </c>
      <c r="T8" s="9" t="s">
        <v>37</v>
      </c>
      <c r="U8" s="9" t="s">
        <v>132</v>
      </c>
      <c r="V8" s="9" t="s">
        <v>133</v>
      </c>
      <c r="W8" s="9">
        <v>0.883</v>
      </c>
      <c r="X8">
        <v>1</v>
      </c>
      <c r="Y8">
        <v>10</v>
      </c>
      <c r="Z8">
        <f>SUM(X8:Y8)</f>
        <v>11</v>
      </c>
      <c r="AA8" t="s">
        <v>40</v>
      </c>
    </row>
    <row r="9" spans="2:27" ht="15">
      <c r="B9" s="8">
        <v>5</v>
      </c>
      <c r="C9" s="9" t="s">
        <v>146</v>
      </c>
      <c r="D9" s="9" t="s">
        <v>147</v>
      </c>
      <c r="E9" s="9" t="s">
        <v>37</v>
      </c>
      <c r="F9" s="9" t="s">
        <v>148</v>
      </c>
      <c r="G9" s="9" t="s">
        <v>149</v>
      </c>
      <c r="H9" s="9">
        <v>0.9505</v>
      </c>
      <c r="I9" s="10">
        <v>0.554224537037037</v>
      </c>
      <c r="J9" s="11">
        <f>I9-$G$2</f>
        <v>0.09589120370370369</v>
      </c>
      <c r="K9" s="12">
        <f>J9*H9</f>
        <v>0.09114458912037035</v>
      </c>
      <c r="L9">
        <v>5</v>
      </c>
      <c r="M9">
        <v>6</v>
      </c>
      <c r="N9" t="s">
        <v>40</v>
      </c>
      <c r="Q9" s="8">
        <v>6</v>
      </c>
      <c r="R9" s="9" t="s">
        <v>154</v>
      </c>
      <c r="S9" s="9" t="s">
        <v>155</v>
      </c>
      <c r="T9" s="9" t="s">
        <v>37</v>
      </c>
      <c r="U9" s="9" t="s">
        <v>156</v>
      </c>
      <c r="V9" s="9" t="s">
        <v>157</v>
      </c>
      <c r="W9" s="9">
        <v>1.0209</v>
      </c>
      <c r="X9">
        <v>7</v>
      </c>
      <c r="Y9">
        <v>5</v>
      </c>
      <c r="Z9">
        <f>SUM(X9:Y9)</f>
        <v>12</v>
      </c>
      <c r="AA9" t="s">
        <v>40</v>
      </c>
    </row>
    <row r="10" spans="2:27" ht="15">
      <c r="B10" s="8">
        <v>6</v>
      </c>
      <c r="C10" s="9" t="s">
        <v>105</v>
      </c>
      <c r="D10" s="9" t="s">
        <v>107</v>
      </c>
      <c r="E10" s="9" t="s">
        <v>37</v>
      </c>
      <c r="F10" s="9" t="s">
        <v>103</v>
      </c>
      <c r="G10" s="9" t="s">
        <v>109</v>
      </c>
      <c r="H10" s="9">
        <v>1.0099</v>
      </c>
      <c r="I10" s="10">
        <v>0.5487384259259259</v>
      </c>
      <c r="J10" s="11">
        <f>I10-$G$2</f>
        <v>0.0904050925925926</v>
      </c>
      <c r="K10" s="12">
        <f>J10*H10</f>
        <v>0.09130010300925928</v>
      </c>
      <c r="L10">
        <v>6</v>
      </c>
      <c r="M10">
        <v>7</v>
      </c>
      <c r="N10" t="s">
        <v>40</v>
      </c>
      <c r="Q10" s="8">
        <v>7</v>
      </c>
      <c r="R10" s="9" t="s">
        <v>146</v>
      </c>
      <c r="S10" s="9" t="s">
        <v>147</v>
      </c>
      <c r="T10" s="9" t="s">
        <v>37</v>
      </c>
      <c r="U10" s="9" t="s">
        <v>148</v>
      </c>
      <c r="V10" s="9" t="s">
        <v>149</v>
      </c>
      <c r="W10" s="9">
        <v>0.9505</v>
      </c>
      <c r="X10">
        <v>5</v>
      </c>
      <c r="Y10">
        <v>10</v>
      </c>
      <c r="Z10">
        <f>SUM(X10:Y10)</f>
        <v>15</v>
      </c>
      <c r="AA10" t="s">
        <v>40</v>
      </c>
    </row>
    <row r="11" spans="2:27" ht="15">
      <c r="B11" s="8">
        <v>2</v>
      </c>
      <c r="C11" s="9" t="s">
        <v>138</v>
      </c>
      <c r="D11" s="9" t="s">
        <v>139</v>
      </c>
      <c r="E11" s="9" t="s">
        <v>37</v>
      </c>
      <c r="F11" s="9" t="s">
        <v>140</v>
      </c>
      <c r="G11" s="9" t="s">
        <v>141</v>
      </c>
      <c r="H11" s="9">
        <v>0.918</v>
      </c>
      <c r="I11" s="10">
        <v>0.5585069444444445</v>
      </c>
      <c r="J11" s="11">
        <f>I11-$G$2</f>
        <v>0.10017361111111117</v>
      </c>
      <c r="K11" s="12">
        <f>J11*H11</f>
        <v>0.09195937500000007</v>
      </c>
      <c r="L11">
        <v>2</v>
      </c>
      <c r="M11">
        <v>8</v>
      </c>
      <c r="N11" t="s">
        <v>163</v>
      </c>
      <c r="Q11" s="8">
        <v>8</v>
      </c>
      <c r="R11" s="9" t="s">
        <v>117</v>
      </c>
      <c r="S11" s="9" t="s">
        <v>118</v>
      </c>
      <c r="T11" s="9" t="s">
        <v>37</v>
      </c>
      <c r="U11" s="9" t="s">
        <v>116</v>
      </c>
      <c r="V11" s="9" t="s">
        <v>119</v>
      </c>
      <c r="W11" s="9">
        <v>0.9701</v>
      </c>
      <c r="X11">
        <v>8</v>
      </c>
      <c r="Y11">
        <v>10</v>
      </c>
      <c r="Z11">
        <f>SUM(X11:Y11)</f>
        <v>18</v>
      </c>
      <c r="AA11" t="s">
        <v>40</v>
      </c>
    </row>
    <row r="12" spans="2:27" ht="15">
      <c r="B12" s="8">
        <v>7</v>
      </c>
      <c r="C12" s="9" t="s">
        <v>150</v>
      </c>
      <c r="D12" s="9" t="s">
        <v>151</v>
      </c>
      <c r="E12" s="9" t="s">
        <v>37</v>
      </c>
      <c r="F12" s="9" t="s">
        <v>152</v>
      </c>
      <c r="G12" s="9" t="s">
        <v>153</v>
      </c>
      <c r="H12" s="9">
        <v>0.9857</v>
      </c>
      <c r="I12" s="10">
        <v>0.5534027777777778</v>
      </c>
      <c r="J12" s="11">
        <f>I12-$G$2</f>
        <v>0.09506944444444448</v>
      </c>
      <c r="K12" s="12">
        <f>J12*H12</f>
        <v>0.09370995138888893</v>
      </c>
      <c r="L12">
        <v>3</v>
      </c>
      <c r="M12">
        <v>9</v>
      </c>
      <c r="N12" s="32" t="s">
        <v>163</v>
      </c>
      <c r="Q12" s="8">
        <v>9</v>
      </c>
      <c r="R12" s="9" t="s">
        <v>142</v>
      </c>
      <c r="S12" s="9" t="s">
        <v>143</v>
      </c>
      <c r="T12" s="9" t="s">
        <v>37</v>
      </c>
      <c r="U12" s="9" t="s">
        <v>144</v>
      </c>
      <c r="V12" s="9" t="s">
        <v>145</v>
      </c>
      <c r="W12" s="9">
        <v>1.0271</v>
      </c>
      <c r="X12">
        <v>10</v>
      </c>
      <c r="Y12">
        <v>10</v>
      </c>
      <c r="Z12">
        <f>SUM(X12:Y12)</f>
        <v>20</v>
      </c>
      <c r="AA12" t="s">
        <v>40</v>
      </c>
    </row>
    <row r="13" spans="2:27" ht="15">
      <c r="B13" s="8">
        <v>2</v>
      </c>
      <c r="C13" s="9" t="s">
        <v>41</v>
      </c>
      <c r="D13" s="9" t="s">
        <v>49</v>
      </c>
      <c r="E13" s="9" t="s">
        <v>37</v>
      </c>
      <c r="F13" s="9" t="s">
        <v>59</v>
      </c>
      <c r="G13" s="9" t="s">
        <v>67</v>
      </c>
      <c r="H13" s="9">
        <v>0.9064</v>
      </c>
      <c r="I13" s="10">
        <v>0.5639583333333333</v>
      </c>
      <c r="J13" s="11">
        <f>I13-$G$2</f>
        <v>0.10562500000000002</v>
      </c>
      <c r="K13" s="12">
        <f>J13*H13</f>
        <v>0.09573850000000002</v>
      </c>
      <c r="L13">
        <v>4</v>
      </c>
      <c r="M13">
        <v>10</v>
      </c>
      <c r="N13" t="s">
        <v>163</v>
      </c>
      <c r="Q13" s="33">
        <v>1</v>
      </c>
      <c r="R13" s="34" t="s">
        <v>134</v>
      </c>
      <c r="S13" s="34" t="s">
        <v>135</v>
      </c>
      <c r="T13" s="34" t="s">
        <v>37</v>
      </c>
      <c r="U13" s="34" t="s">
        <v>136</v>
      </c>
      <c r="V13" s="34" t="s">
        <v>137</v>
      </c>
      <c r="W13" s="34">
        <v>0.9665</v>
      </c>
      <c r="X13" s="34">
        <v>1</v>
      </c>
      <c r="Y13" s="34">
        <v>2</v>
      </c>
      <c r="Z13" s="34">
        <f>SUM(X13:Y13)</f>
        <v>3</v>
      </c>
      <c r="AA13" s="34" t="s">
        <v>163</v>
      </c>
    </row>
    <row r="14" spans="2:27" ht="15">
      <c r="B14" s="8">
        <v>4</v>
      </c>
      <c r="C14" s="9" t="s">
        <v>25</v>
      </c>
      <c r="D14" s="9" t="s">
        <v>52</v>
      </c>
      <c r="E14" s="9" t="s">
        <v>37</v>
      </c>
      <c r="F14" s="9" t="s">
        <v>35</v>
      </c>
      <c r="G14" s="9" t="s">
        <v>4</v>
      </c>
      <c r="H14" s="9">
        <v>0.9434</v>
      </c>
      <c r="I14" s="10">
        <v>0.560613425925926</v>
      </c>
      <c r="J14" s="11">
        <f>I14-$G$2</f>
        <v>0.10228009259259269</v>
      </c>
      <c r="K14" s="12">
        <f>J14*H14</f>
        <v>0.09649103935185194</v>
      </c>
      <c r="L14">
        <v>5</v>
      </c>
      <c r="M14">
        <v>11</v>
      </c>
      <c r="N14" t="s">
        <v>163</v>
      </c>
      <c r="Q14" s="33">
        <v>2</v>
      </c>
      <c r="R14" s="34" t="s">
        <v>150</v>
      </c>
      <c r="S14" s="34" t="s">
        <v>151</v>
      </c>
      <c r="T14" s="34" t="s">
        <v>37</v>
      </c>
      <c r="U14" s="34" t="s">
        <v>152</v>
      </c>
      <c r="V14" s="34" t="s">
        <v>153</v>
      </c>
      <c r="W14" s="34">
        <v>0.9857</v>
      </c>
      <c r="X14" s="34">
        <v>3</v>
      </c>
      <c r="Y14" s="34">
        <v>1</v>
      </c>
      <c r="Z14" s="34">
        <f>SUM(X14:Y14)</f>
        <v>4</v>
      </c>
      <c r="AA14" s="33" t="s">
        <v>163</v>
      </c>
    </row>
    <row r="15" spans="2:27" ht="15">
      <c r="B15" s="8">
        <v>8</v>
      </c>
      <c r="C15" s="9" t="s">
        <v>154</v>
      </c>
      <c r="D15" s="9" t="s">
        <v>155</v>
      </c>
      <c r="E15" s="9" t="s">
        <v>37</v>
      </c>
      <c r="F15" s="9" t="s">
        <v>156</v>
      </c>
      <c r="G15" s="9" t="s">
        <v>157</v>
      </c>
      <c r="H15" s="9">
        <v>1.0209</v>
      </c>
      <c r="I15" s="10">
        <v>0.5540162037037036</v>
      </c>
      <c r="J15" s="11">
        <f>I15-$G$2</f>
        <v>0.09568287037037032</v>
      </c>
      <c r="K15" s="12">
        <f>J15*H15</f>
        <v>0.09768264236111106</v>
      </c>
      <c r="L15">
        <v>7</v>
      </c>
      <c r="M15">
        <v>12</v>
      </c>
      <c r="N15" t="s">
        <v>40</v>
      </c>
      <c r="Q15" s="8">
        <v>3</v>
      </c>
      <c r="R15" s="9" t="s">
        <v>138</v>
      </c>
      <c r="S15" s="9" t="s">
        <v>139</v>
      </c>
      <c r="T15" s="9" t="s">
        <v>37</v>
      </c>
      <c r="U15" s="9" t="s">
        <v>140</v>
      </c>
      <c r="V15" s="9" t="s">
        <v>141</v>
      </c>
      <c r="W15" s="9">
        <v>0.918</v>
      </c>
      <c r="X15">
        <v>2</v>
      </c>
      <c r="Y15">
        <v>4</v>
      </c>
      <c r="Z15">
        <f>SUM(X15:Y15)</f>
        <v>6</v>
      </c>
      <c r="AA15" t="s">
        <v>163</v>
      </c>
    </row>
    <row r="16" spans="2:27" ht="15">
      <c r="B16" s="8">
        <v>9</v>
      </c>
      <c r="C16" s="9" t="s">
        <v>117</v>
      </c>
      <c r="D16" s="9" t="s">
        <v>118</v>
      </c>
      <c r="E16" s="9" t="s">
        <v>37</v>
      </c>
      <c r="F16" s="9" t="s">
        <v>116</v>
      </c>
      <c r="G16" s="9" t="s">
        <v>119</v>
      </c>
      <c r="H16" s="9">
        <v>0.9701</v>
      </c>
      <c r="I16" s="10">
        <v>0.560162037037037</v>
      </c>
      <c r="J16" s="11">
        <f>I16-$G$2</f>
        <v>0.10182870370370373</v>
      </c>
      <c r="K16" s="12">
        <f>J16*H16</f>
        <v>0.09878402546296298</v>
      </c>
      <c r="L16">
        <v>8</v>
      </c>
      <c r="M16">
        <v>13</v>
      </c>
      <c r="N16" t="s">
        <v>40</v>
      </c>
      <c r="Q16" s="8">
        <v>4</v>
      </c>
      <c r="R16" s="9" t="s">
        <v>25</v>
      </c>
      <c r="S16" s="9" t="s">
        <v>52</v>
      </c>
      <c r="T16" s="9" t="s">
        <v>37</v>
      </c>
      <c r="U16" s="9" t="s">
        <v>35</v>
      </c>
      <c r="V16" s="9" t="s">
        <v>4</v>
      </c>
      <c r="W16" s="9">
        <v>0.9434</v>
      </c>
      <c r="X16">
        <v>5</v>
      </c>
      <c r="Y16">
        <v>3</v>
      </c>
      <c r="Z16">
        <f>SUM(X16:Y16)</f>
        <v>8</v>
      </c>
      <c r="AA16" t="s">
        <v>163</v>
      </c>
    </row>
    <row r="17" spans="2:27" ht="15">
      <c r="B17" s="8">
        <v>10</v>
      </c>
      <c r="C17" s="9" t="s">
        <v>142</v>
      </c>
      <c r="D17" s="9" t="s">
        <v>143</v>
      </c>
      <c r="E17" s="9" t="s">
        <v>37</v>
      </c>
      <c r="F17" s="9" t="s">
        <v>144</v>
      </c>
      <c r="G17" s="9" t="s">
        <v>145</v>
      </c>
      <c r="H17" s="9">
        <v>1.0271</v>
      </c>
      <c r="I17" s="9" t="s">
        <v>39</v>
      </c>
      <c r="J17" s="11"/>
      <c r="K17" s="9" t="s">
        <v>39</v>
      </c>
      <c r="L17">
        <v>10</v>
      </c>
      <c r="M17">
        <v>16</v>
      </c>
      <c r="N17" t="s">
        <v>40</v>
      </c>
      <c r="Q17" s="8">
        <v>5</v>
      </c>
      <c r="R17" s="9" t="s">
        <v>41</v>
      </c>
      <c r="S17" s="9" t="s">
        <v>49</v>
      </c>
      <c r="T17" s="9" t="s">
        <v>37</v>
      </c>
      <c r="U17" s="9" t="s">
        <v>59</v>
      </c>
      <c r="V17" s="9" t="s">
        <v>67</v>
      </c>
      <c r="W17" s="9">
        <v>0.9064</v>
      </c>
      <c r="X17">
        <v>4</v>
      </c>
      <c r="Y17">
        <v>10</v>
      </c>
      <c r="Z17">
        <f>SUM(X17:Y17)</f>
        <v>14</v>
      </c>
      <c r="AA17" t="s">
        <v>163</v>
      </c>
    </row>
    <row r="18" spans="2:27" ht="15">
      <c r="B18" s="8">
        <v>5</v>
      </c>
      <c r="C18" s="9" t="s">
        <v>159</v>
      </c>
      <c r="D18" s="9" t="s">
        <v>160</v>
      </c>
      <c r="E18" s="9" t="s">
        <v>58</v>
      </c>
      <c r="F18" s="9" t="s">
        <v>161</v>
      </c>
      <c r="G18" s="9" t="s">
        <v>162</v>
      </c>
      <c r="H18" s="9">
        <v>1.0148</v>
      </c>
      <c r="I18" s="9" t="s">
        <v>91</v>
      </c>
      <c r="J18" s="11"/>
      <c r="K18" s="9" t="s">
        <v>91</v>
      </c>
      <c r="L18">
        <v>7</v>
      </c>
      <c r="M18">
        <v>16</v>
      </c>
      <c r="N18" t="s">
        <v>163</v>
      </c>
      <c r="Q18" s="8">
        <v>6</v>
      </c>
      <c r="R18" s="9" t="s">
        <v>159</v>
      </c>
      <c r="S18" s="9" t="s">
        <v>160</v>
      </c>
      <c r="T18" s="9" t="s">
        <v>58</v>
      </c>
      <c r="U18" s="9" t="s">
        <v>161</v>
      </c>
      <c r="V18" s="9" t="s">
        <v>162</v>
      </c>
      <c r="W18" s="9">
        <v>1.0148</v>
      </c>
      <c r="X18">
        <v>7</v>
      </c>
      <c r="Y18">
        <v>10</v>
      </c>
      <c r="Z18">
        <f>SUM(X18:Y18)</f>
        <v>17</v>
      </c>
      <c r="AA18" t="s">
        <v>163</v>
      </c>
    </row>
    <row r="19" spans="2:27" ht="15">
      <c r="B19" s="8" t="s">
        <v>124</v>
      </c>
      <c r="C19" s="9" t="s">
        <v>158</v>
      </c>
      <c r="D19" s="9" t="s">
        <v>125</v>
      </c>
      <c r="E19" s="9" t="s">
        <v>37</v>
      </c>
      <c r="F19" s="9" t="s">
        <v>126</v>
      </c>
      <c r="G19" s="9" t="s">
        <v>127</v>
      </c>
      <c r="H19" s="9" t="s">
        <v>124</v>
      </c>
      <c r="I19" s="10">
        <v>0.5988657407407407</v>
      </c>
      <c r="J19" s="11">
        <f>I19-$G$2</f>
        <v>0.1405324074074074</v>
      </c>
      <c r="K19" s="12" t="e">
        <f>J19*H19</f>
        <v>#VALUE!</v>
      </c>
      <c r="N19" t="s">
        <v>124</v>
      </c>
      <c r="Q19" s="8" t="s">
        <v>124</v>
      </c>
      <c r="R19" s="9" t="s">
        <v>158</v>
      </c>
      <c r="S19" s="9" t="s">
        <v>125</v>
      </c>
      <c r="T19" s="9" t="s">
        <v>37</v>
      </c>
      <c r="U19" s="9" t="s">
        <v>126</v>
      </c>
      <c r="V19" s="9" t="s">
        <v>127</v>
      </c>
      <c r="W19" s="9" t="s">
        <v>124</v>
      </c>
      <c r="AA19" t="s">
        <v>124</v>
      </c>
    </row>
    <row r="20" spans="2:27" ht="15">
      <c r="B20" s="8" t="s">
        <v>124</v>
      </c>
      <c r="C20" s="9" t="s">
        <v>121</v>
      </c>
      <c r="D20" s="9" t="s">
        <v>122</v>
      </c>
      <c r="E20" s="9" t="s">
        <v>37</v>
      </c>
      <c r="F20" s="9" t="s">
        <v>120</v>
      </c>
      <c r="G20" s="9" t="s">
        <v>123</v>
      </c>
      <c r="H20" s="9" t="s">
        <v>124</v>
      </c>
      <c r="I20" s="10">
        <v>0.576388888888889</v>
      </c>
      <c r="J20" s="11">
        <f>I20-$G$2</f>
        <v>0.11805555555555564</v>
      </c>
      <c r="K20" s="12" t="e">
        <f>J20*H20</f>
        <v>#VALUE!</v>
      </c>
      <c r="N20" t="s">
        <v>124</v>
      </c>
      <c r="Q20" s="8" t="s">
        <v>124</v>
      </c>
      <c r="R20" s="9" t="s">
        <v>121</v>
      </c>
      <c r="S20" s="9" t="s">
        <v>122</v>
      </c>
      <c r="T20" s="9" t="s">
        <v>37</v>
      </c>
      <c r="U20" s="9" t="s">
        <v>120</v>
      </c>
      <c r="V20" s="9" t="s">
        <v>123</v>
      </c>
      <c r="W20" s="9" t="s">
        <v>124</v>
      </c>
      <c r="AA20" t="s">
        <v>124</v>
      </c>
    </row>
    <row r="21" spans="2:27" ht="15">
      <c r="B21" s="8" t="s">
        <v>124</v>
      </c>
      <c r="C21" s="9" t="s">
        <v>114</v>
      </c>
      <c r="D21" s="9" t="s">
        <v>113</v>
      </c>
      <c r="E21" s="9" t="s">
        <v>37</v>
      </c>
      <c r="F21" s="9" t="s">
        <v>112</v>
      </c>
      <c r="G21" s="9" t="s">
        <v>115</v>
      </c>
      <c r="H21" s="9" t="s">
        <v>124</v>
      </c>
      <c r="I21" s="10">
        <v>0.5594328703703704</v>
      </c>
      <c r="J21" s="11">
        <f>I21-$G$2</f>
        <v>0.10109953703703706</v>
      </c>
      <c r="K21" s="12" t="e">
        <f>J21*H21</f>
        <v>#VALUE!</v>
      </c>
      <c r="N21" t="s">
        <v>124</v>
      </c>
      <c r="Q21" s="8" t="s">
        <v>124</v>
      </c>
      <c r="R21" s="9" t="s">
        <v>114</v>
      </c>
      <c r="S21" s="9" t="s">
        <v>113</v>
      </c>
      <c r="T21" s="9" t="s">
        <v>37</v>
      </c>
      <c r="U21" s="9" t="s">
        <v>112</v>
      </c>
      <c r="V21" s="9" t="s">
        <v>115</v>
      </c>
      <c r="W21" s="9" t="s">
        <v>124</v>
      </c>
      <c r="AA21" t="s">
        <v>124</v>
      </c>
    </row>
    <row r="22" spans="17:23" ht="12.75">
      <c r="Q22" s="8"/>
      <c r="R22" s="9"/>
      <c r="S22" s="9"/>
      <c r="T22" s="9"/>
      <c r="U22" s="9"/>
      <c r="V22" s="9"/>
      <c r="W22" s="9"/>
    </row>
    <row r="24" spans="5:22" ht="12.75">
      <c r="E24" s="23" t="s">
        <v>170</v>
      </c>
      <c r="F24" s="30" t="s">
        <v>169</v>
      </c>
      <c r="G24" s="14">
        <v>0.4583333333333333</v>
      </c>
      <c r="T24" s="31" t="s">
        <v>177</v>
      </c>
      <c r="U24" s="35"/>
      <c r="V24" s="31"/>
    </row>
    <row r="25" spans="2:27" ht="30">
      <c r="B25" s="6" t="s">
        <v>0</v>
      </c>
      <c r="C25" s="2" t="s">
        <v>7</v>
      </c>
      <c r="D25" s="2" t="s">
        <v>8</v>
      </c>
      <c r="E25" s="2"/>
      <c r="F25" s="6" t="s">
        <v>1</v>
      </c>
      <c r="G25" s="2" t="s">
        <v>2</v>
      </c>
      <c r="H25" s="2" t="s">
        <v>3</v>
      </c>
      <c r="I25" s="7" t="s">
        <v>79</v>
      </c>
      <c r="J25" s="2" t="s">
        <v>83</v>
      </c>
      <c r="K25" s="2" t="s">
        <v>10</v>
      </c>
      <c r="L25" s="2" t="s">
        <v>171</v>
      </c>
      <c r="M25" s="2" t="s">
        <v>172</v>
      </c>
      <c r="N25" s="2" t="s">
        <v>6</v>
      </c>
      <c r="Q25" s="6" t="s">
        <v>0</v>
      </c>
      <c r="R25" s="2" t="s">
        <v>7</v>
      </c>
      <c r="S25" s="2" t="s">
        <v>8</v>
      </c>
      <c r="T25" s="2"/>
      <c r="U25" s="6" t="s">
        <v>1</v>
      </c>
      <c r="V25" s="2" t="s">
        <v>2</v>
      </c>
      <c r="W25" s="2" t="s">
        <v>3</v>
      </c>
      <c r="X25" s="2" t="s">
        <v>178</v>
      </c>
      <c r="Y25" s="2" t="s">
        <v>95</v>
      </c>
      <c r="Z25" s="2" t="s">
        <v>96</v>
      </c>
      <c r="AA25" s="2" t="s">
        <v>174</v>
      </c>
    </row>
    <row r="26" spans="2:27" ht="15">
      <c r="B26" s="8">
        <v>1</v>
      </c>
      <c r="C26" s="9" t="s">
        <v>105</v>
      </c>
      <c r="D26" s="9" t="s">
        <v>107</v>
      </c>
      <c r="E26" s="9" t="s">
        <v>37</v>
      </c>
      <c r="F26" s="9" t="s">
        <v>103</v>
      </c>
      <c r="G26" s="9" t="s">
        <v>109</v>
      </c>
      <c r="H26" s="9">
        <v>1.0099</v>
      </c>
      <c r="I26" s="10">
        <v>0.5763657407407408</v>
      </c>
      <c r="J26" s="11">
        <f>I26-$G$2</f>
        <v>0.11803240740740745</v>
      </c>
      <c r="K26" s="12">
        <f>J26*H26</f>
        <v>0.11920092824074079</v>
      </c>
      <c r="L26">
        <v>1</v>
      </c>
      <c r="M26">
        <v>1</v>
      </c>
      <c r="N26" t="s">
        <v>40</v>
      </c>
      <c r="Q26" s="36">
        <v>1</v>
      </c>
      <c r="R26" s="37" t="s">
        <v>128</v>
      </c>
      <c r="S26" s="37" t="s">
        <v>129</v>
      </c>
      <c r="T26" s="37" t="s">
        <v>37</v>
      </c>
      <c r="U26" s="37" t="s">
        <v>110</v>
      </c>
      <c r="V26" s="37" t="s">
        <v>130</v>
      </c>
      <c r="W26" s="37">
        <v>0.9714</v>
      </c>
      <c r="X26" s="37">
        <v>1</v>
      </c>
      <c r="Y26" s="37">
        <v>3</v>
      </c>
      <c r="Z26" s="37">
        <v>2</v>
      </c>
      <c r="AA26" s="37">
        <f>SUM(X26:Z26)</f>
        <v>6</v>
      </c>
    </row>
    <row r="27" spans="2:27" ht="15">
      <c r="B27" s="8">
        <v>2</v>
      </c>
      <c r="C27" s="9" t="s">
        <v>128</v>
      </c>
      <c r="D27" s="9" t="s">
        <v>129</v>
      </c>
      <c r="E27" s="9" t="s">
        <v>37</v>
      </c>
      <c r="F27" s="9" t="s">
        <v>110</v>
      </c>
      <c r="G27" s="9" t="s">
        <v>130</v>
      </c>
      <c r="H27" s="9">
        <v>0.9714</v>
      </c>
      <c r="I27" s="10">
        <v>0.5811342592592593</v>
      </c>
      <c r="J27" s="11">
        <f>I27-$G$2</f>
        <v>0.12280092592592601</v>
      </c>
      <c r="K27" s="12">
        <f>J27*H27</f>
        <v>0.11928881944444453</v>
      </c>
      <c r="L27">
        <v>2</v>
      </c>
      <c r="M27">
        <v>2</v>
      </c>
      <c r="N27" t="s">
        <v>40</v>
      </c>
      <c r="Q27" s="36">
        <v>2</v>
      </c>
      <c r="R27" s="37" t="s">
        <v>105</v>
      </c>
      <c r="S27" s="37" t="s">
        <v>107</v>
      </c>
      <c r="T27" s="37" t="s">
        <v>37</v>
      </c>
      <c r="U27" s="37" t="s">
        <v>103</v>
      </c>
      <c r="V27" s="37" t="s">
        <v>109</v>
      </c>
      <c r="W27" s="37">
        <v>1.0099</v>
      </c>
      <c r="X27" s="37">
        <v>2</v>
      </c>
      <c r="Y27" s="37">
        <v>7</v>
      </c>
      <c r="Z27" s="37">
        <v>1</v>
      </c>
      <c r="AA27" s="37">
        <f>SUM(X27:Z27)</f>
        <v>10</v>
      </c>
    </row>
    <row r="28" spans="2:27" ht="15">
      <c r="B28" s="8">
        <v>3</v>
      </c>
      <c r="C28" s="9" t="s">
        <v>104</v>
      </c>
      <c r="D28" s="9" t="s">
        <v>106</v>
      </c>
      <c r="E28" s="9" t="s">
        <v>37</v>
      </c>
      <c r="F28" s="9" t="s">
        <v>102</v>
      </c>
      <c r="G28" s="9" t="s">
        <v>108</v>
      </c>
      <c r="H28" s="9">
        <v>0.96</v>
      </c>
      <c r="I28" s="10">
        <v>0.5866550925925925</v>
      </c>
      <c r="J28" s="11">
        <f>I28-$G$2</f>
        <v>0.1283217592592592</v>
      </c>
      <c r="K28" s="12">
        <f>J28*H28</f>
        <v>0.12318888888888883</v>
      </c>
      <c r="L28">
        <v>3</v>
      </c>
      <c r="M28">
        <v>3</v>
      </c>
      <c r="N28" t="s">
        <v>40</v>
      </c>
      <c r="Q28" s="36">
        <v>3</v>
      </c>
      <c r="R28" s="37" t="s">
        <v>43</v>
      </c>
      <c r="S28" s="37" t="s">
        <v>51</v>
      </c>
      <c r="T28" s="37" t="s">
        <v>57</v>
      </c>
      <c r="U28" s="37" t="s">
        <v>111</v>
      </c>
      <c r="V28" s="37" t="s">
        <v>69</v>
      </c>
      <c r="W28" s="37">
        <v>0.902</v>
      </c>
      <c r="X28" s="37">
        <v>5</v>
      </c>
      <c r="Y28" s="37">
        <v>2</v>
      </c>
      <c r="Z28" s="37">
        <v>5</v>
      </c>
      <c r="AA28" s="37">
        <f>SUM(X28:Z28)</f>
        <v>12</v>
      </c>
    </row>
    <row r="29" spans="2:28" ht="15">
      <c r="B29" s="8">
        <v>4</v>
      </c>
      <c r="C29" s="9" t="s">
        <v>150</v>
      </c>
      <c r="D29" s="9" t="s">
        <v>151</v>
      </c>
      <c r="E29" s="9" t="s">
        <v>37</v>
      </c>
      <c r="F29" s="9" t="s">
        <v>152</v>
      </c>
      <c r="G29" s="9" t="s">
        <v>153</v>
      </c>
      <c r="H29" s="9">
        <v>0.9857</v>
      </c>
      <c r="I29" s="10">
        <v>0.5891782407407408</v>
      </c>
      <c r="J29" s="11">
        <f>I29-$G$2</f>
        <v>0.13084490740740745</v>
      </c>
      <c r="K29" s="12">
        <f>J29*H29</f>
        <v>0.12897382523148151</v>
      </c>
      <c r="L29">
        <v>1</v>
      </c>
      <c r="M29">
        <v>4</v>
      </c>
      <c r="N29" s="32" t="s">
        <v>163</v>
      </c>
      <c r="Q29" s="8">
        <v>4</v>
      </c>
      <c r="R29" s="9" t="s">
        <v>104</v>
      </c>
      <c r="S29" s="9" t="s">
        <v>106</v>
      </c>
      <c r="T29" s="9" t="s">
        <v>37</v>
      </c>
      <c r="U29" s="9" t="s">
        <v>102</v>
      </c>
      <c r="V29" s="9" t="s">
        <v>108</v>
      </c>
      <c r="W29" s="9">
        <v>0.96</v>
      </c>
      <c r="X29">
        <v>6</v>
      </c>
      <c r="Y29">
        <v>5</v>
      </c>
      <c r="Z29" s="9">
        <v>3</v>
      </c>
      <c r="AA29" s="34">
        <f>SUM(X29:Z29)</f>
        <v>14</v>
      </c>
      <c r="AB29" s="32" t="s">
        <v>179</v>
      </c>
    </row>
    <row r="30" spans="2:27" ht="15">
      <c r="B30" s="8">
        <v>5</v>
      </c>
      <c r="C30" s="9" t="s">
        <v>43</v>
      </c>
      <c r="D30" s="9" t="s">
        <v>51</v>
      </c>
      <c r="E30" s="9" t="s">
        <v>57</v>
      </c>
      <c r="F30" s="9" t="s">
        <v>111</v>
      </c>
      <c r="G30" s="9" t="s">
        <v>69</v>
      </c>
      <c r="H30" s="9">
        <v>0.902</v>
      </c>
      <c r="I30" s="10">
        <v>0.6078703703703704</v>
      </c>
      <c r="J30" s="11">
        <f>I30-$G$2</f>
        <v>0.14953703703703708</v>
      </c>
      <c r="K30" s="12">
        <f>J30*H30</f>
        <v>0.13488240740740745</v>
      </c>
      <c r="L30">
        <v>4</v>
      </c>
      <c r="M30">
        <v>5</v>
      </c>
      <c r="N30" t="s">
        <v>40</v>
      </c>
      <c r="Q30" s="8">
        <v>5</v>
      </c>
      <c r="R30" s="9" t="s">
        <v>134</v>
      </c>
      <c r="S30" s="9" t="s">
        <v>135</v>
      </c>
      <c r="T30" s="9" t="s">
        <v>37</v>
      </c>
      <c r="U30" s="9" t="s">
        <v>136</v>
      </c>
      <c r="V30" s="9" t="s">
        <v>137</v>
      </c>
      <c r="W30" s="9">
        <v>0.9665</v>
      </c>
      <c r="X30">
        <v>4</v>
      </c>
      <c r="Y30">
        <v>4</v>
      </c>
      <c r="Z30" s="9">
        <v>6</v>
      </c>
      <c r="AA30" s="34">
        <f>SUM(X30:Z30)</f>
        <v>14</v>
      </c>
    </row>
    <row r="31" spans="2:27" ht="15">
      <c r="B31" s="8">
        <v>6</v>
      </c>
      <c r="C31" s="9" t="s">
        <v>134</v>
      </c>
      <c r="D31" s="9" t="s">
        <v>135</v>
      </c>
      <c r="E31" s="9" t="s">
        <v>37</v>
      </c>
      <c r="F31" s="9" t="s">
        <v>136</v>
      </c>
      <c r="G31" s="9" t="s">
        <v>137</v>
      </c>
      <c r="H31" s="9">
        <v>0.9665</v>
      </c>
      <c r="I31" s="10">
        <v>0.6011342592592592</v>
      </c>
      <c r="J31" s="11">
        <f>I31-$G$2</f>
        <v>0.14280092592592591</v>
      </c>
      <c r="K31" s="12">
        <f>J31*H31</f>
        <v>0.1380170949074074</v>
      </c>
      <c r="L31">
        <v>2</v>
      </c>
      <c r="M31">
        <v>6</v>
      </c>
      <c r="N31" t="s">
        <v>163</v>
      </c>
      <c r="Q31" s="8">
        <v>6</v>
      </c>
      <c r="R31" s="9" t="s">
        <v>131</v>
      </c>
      <c r="S31" s="9" t="s">
        <v>11</v>
      </c>
      <c r="T31" s="9" t="s">
        <v>37</v>
      </c>
      <c r="U31" s="9" t="s">
        <v>132</v>
      </c>
      <c r="V31" s="9" t="s">
        <v>133</v>
      </c>
      <c r="W31" s="9">
        <v>0.883</v>
      </c>
      <c r="X31">
        <v>3</v>
      </c>
      <c r="Y31">
        <v>1</v>
      </c>
      <c r="Z31" s="9">
        <v>16</v>
      </c>
      <c r="AA31" s="34">
        <f>SUM(X31:Z31)</f>
        <v>20</v>
      </c>
    </row>
    <row r="32" spans="2:27" ht="15">
      <c r="B32" s="8">
        <v>7</v>
      </c>
      <c r="C32" s="9" t="s">
        <v>154</v>
      </c>
      <c r="D32" s="9" t="s">
        <v>155</v>
      </c>
      <c r="E32" s="9" t="s">
        <v>37</v>
      </c>
      <c r="F32" s="9" t="s">
        <v>156</v>
      </c>
      <c r="G32" s="9" t="s">
        <v>157</v>
      </c>
      <c r="H32" s="9">
        <v>1.0209</v>
      </c>
      <c r="I32" s="10">
        <v>0.5941203703703704</v>
      </c>
      <c r="J32" s="11">
        <f>I32-$G$2</f>
        <v>0.13578703703703704</v>
      </c>
      <c r="K32" s="12">
        <f>J32*H32</f>
        <v>0.1386249861111111</v>
      </c>
      <c r="L32">
        <v>5</v>
      </c>
      <c r="M32">
        <v>7</v>
      </c>
      <c r="N32" t="s">
        <v>40</v>
      </c>
      <c r="Q32" s="8">
        <v>7</v>
      </c>
      <c r="R32" s="9" t="s">
        <v>25</v>
      </c>
      <c r="S32" s="9" t="s">
        <v>52</v>
      </c>
      <c r="T32" s="9" t="s">
        <v>37</v>
      </c>
      <c r="U32" s="9" t="s">
        <v>35</v>
      </c>
      <c r="V32" s="9" t="s">
        <v>4</v>
      </c>
      <c r="W32" s="9">
        <v>0.9434</v>
      </c>
      <c r="X32">
        <v>7</v>
      </c>
      <c r="Y32">
        <v>11</v>
      </c>
      <c r="Z32" s="9">
        <v>8</v>
      </c>
      <c r="AA32" s="34">
        <f>SUM(X32:Z32)</f>
        <v>26</v>
      </c>
    </row>
    <row r="33" spans="2:27" ht="15">
      <c r="B33" s="8">
        <v>8</v>
      </c>
      <c r="C33" s="9" t="s">
        <v>25</v>
      </c>
      <c r="D33" s="9" t="s">
        <v>52</v>
      </c>
      <c r="E33" s="9" t="s">
        <v>37</v>
      </c>
      <c r="F33" s="9" t="s">
        <v>35</v>
      </c>
      <c r="G33" s="9" t="s">
        <v>4</v>
      </c>
      <c r="H33" s="9">
        <v>0.9434</v>
      </c>
      <c r="I33" s="10">
        <v>0.619386574074074</v>
      </c>
      <c r="J33" s="11">
        <f>I33-$G$2</f>
        <v>0.16105324074074073</v>
      </c>
      <c r="K33" s="12">
        <f>J33*H33</f>
        <v>0.1519376273148148</v>
      </c>
      <c r="L33">
        <v>3</v>
      </c>
      <c r="M33">
        <v>8</v>
      </c>
      <c r="N33" t="s">
        <v>163</v>
      </c>
      <c r="Q33" s="8">
        <v>8</v>
      </c>
      <c r="R33" s="9" t="s">
        <v>138</v>
      </c>
      <c r="S33" s="9" t="s">
        <v>139</v>
      </c>
      <c r="T33" s="9" t="s">
        <v>37</v>
      </c>
      <c r="U33" s="9" t="s">
        <v>140</v>
      </c>
      <c r="V33" s="9" t="s">
        <v>141</v>
      </c>
      <c r="W33" s="9">
        <v>0.918</v>
      </c>
      <c r="X33">
        <v>10</v>
      </c>
      <c r="Y33">
        <v>8</v>
      </c>
      <c r="Z33" s="9">
        <v>9</v>
      </c>
      <c r="AA33" s="34">
        <f>SUM(X33:Z33)</f>
        <v>27</v>
      </c>
    </row>
    <row r="34" spans="2:27" ht="15">
      <c r="B34" s="8">
        <v>9</v>
      </c>
      <c r="C34" s="9" t="s">
        <v>138</v>
      </c>
      <c r="D34" s="9" t="s">
        <v>139</v>
      </c>
      <c r="E34" s="9" t="s">
        <v>37</v>
      </c>
      <c r="F34" s="9" t="s">
        <v>140</v>
      </c>
      <c r="G34" s="9" t="s">
        <v>141</v>
      </c>
      <c r="H34" s="9">
        <v>0.918</v>
      </c>
      <c r="I34" s="10">
        <v>0.652511574074074</v>
      </c>
      <c r="J34" s="11">
        <f>I34-$G$2</f>
        <v>0.1941782407407407</v>
      </c>
      <c r="K34" s="12">
        <f>J34*H34</f>
        <v>0.17825562499999997</v>
      </c>
      <c r="L34">
        <v>4</v>
      </c>
      <c r="M34">
        <v>9</v>
      </c>
      <c r="N34" t="s">
        <v>163</v>
      </c>
      <c r="Q34" s="8">
        <v>9</v>
      </c>
      <c r="R34" s="9" t="s">
        <v>150</v>
      </c>
      <c r="S34" s="9" t="s">
        <v>151</v>
      </c>
      <c r="T34" s="9" t="s">
        <v>37</v>
      </c>
      <c r="U34" s="9" t="s">
        <v>152</v>
      </c>
      <c r="V34" s="9" t="s">
        <v>153</v>
      </c>
      <c r="W34" s="9">
        <v>0.9857</v>
      </c>
      <c r="X34">
        <v>16</v>
      </c>
      <c r="Y34">
        <v>9</v>
      </c>
      <c r="Z34" s="9">
        <v>4</v>
      </c>
      <c r="AA34" s="34">
        <f>SUM(X34:Z34)</f>
        <v>29</v>
      </c>
    </row>
    <row r="35" spans="2:27" ht="12.75">
      <c r="B35" s="8">
        <v>16</v>
      </c>
      <c r="C35" s="9" t="s">
        <v>131</v>
      </c>
      <c r="D35" s="9" t="s">
        <v>11</v>
      </c>
      <c r="E35" s="9" t="s">
        <v>37</v>
      </c>
      <c r="F35" s="9" t="s">
        <v>132</v>
      </c>
      <c r="G35" s="9" t="s">
        <v>133</v>
      </c>
      <c r="H35" s="9">
        <v>0.883</v>
      </c>
      <c r="I35" s="10" t="s">
        <v>39</v>
      </c>
      <c r="J35" s="10" t="s">
        <v>39</v>
      </c>
      <c r="K35" s="10" t="s">
        <v>39</v>
      </c>
      <c r="L35">
        <v>10</v>
      </c>
      <c r="M35">
        <v>16</v>
      </c>
      <c r="N35" t="s">
        <v>40</v>
      </c>
      <c r="Q35" s="8">
        <v>10</v>
      </c>
      <c r="R35" s="9" t="s">
        <v>146</v>
      </c>
      <c r="S35" s="9" t="s">
        <v>147</v>
      </c>
      <c r="T35" s="9" t="s">
        <v>37</v>
      </c>
      <c r="U35" s="9" t="s">
        <v>148</v>
      </c>
      <c r="V35" s="9" t="s">
        <v>149</v>
      </c>
      <c r="W35" s="9">
        <v>0.9505</v>
      </c>
      <c r="X35">
        <v>9</v>
      </c>
      <c r="Y35">
        <v>6</v>
      </c>
      <c r="Z35" s="9">
        <v>16</v>
      </c>
      <c r="AA35" s="34">
        <f>SUM(X35:Z35)</f>
        <v>31</v>
      </c>
    </row>
    <row r="36" spans="2:27" ht="12.75">
      <c r="B36" s="8">
        <v>16</v>
      </c>
      <c r="C36" s="9" t="s">
        <v>117</v>
      </c>
      <c r="D36" s="9" t="s">
        <v>118</v>
      </c>
      <c r="E36" s="9" t="s">
        <v>37</v>
      </c>
      <c r="F36" s="9" t="s">
        <v>116</v>
      </c>
      <c r="G36" s="9" t="s">
        <v>119</v>
      </c>
      <c r="H36" s="9">
        <v>0.9701</v>
      </c>
      <c r="I36" s="10" t="s">
        <v>91</v>
      </c>
      <c r="J36" s="10" t="s">
        <v>91</v>
      </c>
      <c r="K36" s="10" t="s">
        <v>91</v>
      </c>
      <c r="L36">
        <v>10</v>
      </c>
      <c r="M36">
        <v>16</v>
      </c>
      <c r="N36" s="32" t="s">
        <v>40</v>
      </c>
      <c r="Q36" s="8">
        <v>11</v>
      </c>
      <c r="R36" s="9" t="s">
        <v>41</v>
      </c>
      <c r="S36" s="9" t="s">
        <v>49</v>
      </c>
      <c r="T36" s="9" t="s">
        <v>37</v>
      </c>
      <c r="U36" s="9" t="s">
        <v>59</v>
      </c>
      <c r="V36" s="9" t="s">
        <v>67</v>
      </c>
      <c r="W36" s="9">
        <v>0.9064</v>
      </c>
      <c r="X36">
        <v>8</v>
      </c>
      <c r="Y36">
        <v>10</v>
      </c>
      <c r="Z36" s="9">
        <v>16</v>
      </c>
      <c r="AA36" s="34">
        <f>SUM(X36:Z36)</f>
        <v>34</v>
      </c>
    </row>
    <row r="37" spans="2:27" ht="12.75">
      <c r="B37" s="8">
        <v>16</v>
      </c>
      <c r="C37" s="9" t="s">
        <v>142</v>
      </c>
      <c r="D37" s="9" t="s">
        <v>143</v>
      </c>
      <c r="E37" s="9" t="s">
        <v>37</v>
      </c>
      <c r="F37" s="9" t="s">
        <v>144</v>
      </c>
      <c r="G37" s="9" t="s">
        <v>145</v>
      </c>
      <c r="H37" s="9">
        <v>1.0271</v>
      </c>
      <c r="I37" s="10" t="s">
        <v>91</v>
      </c>
      <c r="J37" s="10" t="s">
        <v>91</v>
      </c>
      <c r="K37" s="10" t="s">
        <v>91</v>
      </c>
      <c r="L37">
        <v>10</v>
      </c>
      <c r="M37">
        <v>16</v>
      </c>
      <c r="N37" t="s">
        <v>40</v>
      </c>
      <c r="Q37" s="8">
        <v>12</v>
      </c>
      <c r="R37" s="9" t="s">
        <v>154</v>
      </c>
      <c r="S37" s="9" t="s">
        <v>155</v>
      </c>
      <c r="T37" s="9" t="s">
        <v>37</v>
      </c>
      <c r="U37" s="9" t="s">
        <v>156</v>
      </c>
      <c r="V37" s="9" t="s">
        <v>157</v>
      </c>
      <c r="W37" s="9">
        <v>1.0209</v>
      </c>
      <c r="X37">
        <v>16</v>
      </c>
      <c r="Y37">
        <v>12</v>
      </c>
      <c r="Z37" s="9">
        <v>7</v>
      </c>
      <c r="AA37" s="34">
        <f>SUM(X37:Z37)</f>
        <v>35</v>
      </c>
    </row>
    <row r="38" spans="2:27" ht="12.75">
      <c r="B38" s="8">
        <v>16</v>
      </c>
      <c r="C38" s="9" t="s">
        <v>146</v>
      </c>
      <c r="D38" s="9" t="s">
        <v>147</v>
      </c>
      <c r="E38" s="9" t="s">
        <v>37</v>
      </c>
      <c r="F38" s="9" t="s">
        <v>148</v>
      </c>
      <c r="G38" s="9" t="s">
        <v>149</v>
      </c>
      <c r="H38" s="9">
        <v>0.9505</v>
      </c>
      <c r="I38" s="10" t="s">
        <v>91</v>
      </c>
      <c r="J38" s="10" t="s">
        <v>91</v>
      </c>
      <c r="K38" s="10" t="s">
        <v>91</v>
      </c>
      <c r="L38">
        <v>10</v>
      </c>
      <c r="M38">
        <v>16</v>
      </c>
      <c r="N38" t="s">
        <v>40</v>
      </c>
      <c r="Q38" s="8">
        <v>13</v>
      </c>
      <c r="R38" s="9" t="s">
        <v>117</v>
      </c>
      <c r="S38" s="9" t="s">
        <v>118</v>
      </c>
      <c r="T38" s="9" t="s">
        <v>37</v>
      </c>
      <c r="U38" s="9" t="s">
        <v>116</v>
      </c>
      <c r="V38" s="9" t="s">
        <v>119</v>
      </c>
      <c r="W38" s="9">
        <v>0.9701</v>
      </c>
      <c r="X38">
        <v>16</v>
      </c>
      <c r="Y38">
        <v>13</v>
      </c>
      <c r="Z38" s="9">
        <v>16</v>
      </c>
      <c r="AA38" s="34">
        <f>SUM(X38:Z38)</f>
        <v>45</v>
      </c>
    </row>
    <row r="39" spans="2:27" ht="12.75">
      <c r="B39" s="8">
        <v>16</v>
      </c>
      <c r="C39" s="9" t="s">
        <v>159</v>
      </c>
      <c r="D39" s="9" t="s">
        <v>160</v>
      </c>
      <c r="E39" s="9" t="s">
        <v>58</v>
      </c>
      <c r="F39" s="9" t="s">
        <v>161</v>
      </c>
      <c r="G39" s="9" t="s">
        <v>162</v>
      </c>
      <c r="H39" s="9">
        <v>1.0148</v>
      </c>
      <c r="I39" s="10" t="s">
        <v>91</v>
      </c>
      <c r="J39" s="10" t="s">
        <v>91</v>
      </c>
      <c r="K39" s="10" t="s">
        <v>91</v>
      </c>
      <c r="L39">
        <v>6</v>
      </c>
      <c r="M39">
        <v>16</v>
      </c>
      <c r="N39" t="s">
        <v>163</v>
      </c>
      <c r="Q39" s="8">
        <v>15</v>
      </c>
      <c r="R39" s="9" t="s">
        <v>142</v>
      </c>
      <c r="S39" s="9" t="s">
        <v>143</v>
      </c>
      <c r="T39" s="9" t="s">
        <v>37</v>
      </c>
      <c r="U39" s="9" t="s">
        <v>144</v>
      </c>
      <c r="V39" s="9" t="s">
        <v>145</v>
      </c>
      <c r="W39" s="9">
        <v>1.0271</v>
      </c>
      <c r="X39">
        <v>16</v>
      </c>
      <c r="Y39">
        <v>16</v>
      </c>
      <c r="Z39" s="9">
        <v>16</v>
      </c>
      <c r="AA39" s="34">
        <f>SUM(X39:Z39)</f>
        <v>48</v>
      </c>
    </row>
    <row r="40" spans="2:27" ht="12.75">
      <c r="B40" s="8">
        <v>16</v>
      </c>
      <c r="C40" s="9" t="s">
        <v>41</v>
      </c>
      <c r="D40" s="9" t="s">
        <v>49</v>
      </c>
      <c r="E40" s="9" t="s">
        <v>37</v>
      </c>
      <c r="F40" s="9" t="s">
        <v>59</v>
      </c>
      <c r="G40" s="9" t="s">
        <v>67</v>
      </c>
      <c r="H40" s="9">
        <v>0.9064</v>
      </c>
      <c r="I40" s="10" t="s">
        <v>91</v>
      </c>
      <c r="J40" s="10" t="s">
        <v>91</v>
      </c>
      <c r="K40" s="10" t="s">
        <v>91</v>
      </c>
      <c r="L40">
        <v>6</v>
      </c>
      <c r="M40">
        <v>16</v>
      </c>
      <c r="N40" t="s">
        <v>163</v>
      </c>
      <c r="Q40" s="8">
        <v>15</v>
      </c>
      <c r="R40" s="9" t="s">
        <v>159</v>
      </c>
      <c r="S40" s="9" t="s">
        <v>160</v>
      </c>
      <c r="T40" s="9" t="s">
        <v>58</v>
      </c>
      <c r="U40" s="9" t="s">
        <v>161</v>
      </c>
      <c r="V40" s="9" t="s">
        <v>162</v>
      </c>
      <c r="W40" s="9">
        <v>1.0148</v>
      </c>
      <c r="X40">
        <v>16</v>
      </c>
      <c r="Y40">
        <v>16</v>
      </c>
      <c r="Z40" s="9">
        <v>16</v>
      </c>
      <c r="AA40" s="34">
        <f>SUM(X40:Z40)</f>
        <v>48</v>
      </c>
    </row>
    <row r="41" spans="2:23" ht="15">
      <c r="B41" s="8" t="s">
        <v>124</v>
      </c>
      <c r="C41" s="9" t="s">
        <v>121</v>
      </c>
      <c r="D41" s="9" t="s">
        <v>122</v>
      </c>
      <c r="E41" s="9" t="s">
        <v>37</v>
      </c>
      <c r="F41" s="9" t="s">
        <v>120</v>
      </c>
      <c r="G41" s="9" t="s">
        <v>123</v>
      </c>
      <c r="H41" s="9" t="s">
        <v>124</v>
      </c>
      <c r="I41" s="10">
        <v>0.6403240740740741</v>
      </c>
      <c r="J41" s="11">
        <f>I41-$G$2</f>
        <v>0.1819907407407408</v>
      </c>
      <c r="K41" s="12">
        <f>J41</f>
        <v>0.1819907407407408</v>
      </c>
      <c r="N41" t="s">
        <v>124</v>
      </c>
      <c r="Q41" s="8" t="s">
        <v>124</v>
      </c>
      <c r="R41" s="9" t="s">
        <v>158</v>
      </c>
      <c r="S41" s="9" t="s">
        <v>125</v>
      </c>
      <c r="T41" s="9" t="s">
        <v>37</v>
      </c>
      <c r="U41" s="9" t="s">
        <v>126</v>
      </c>
      <c r="V41" s="9" t="s">
        <v>127</v>
      </c>
      <c r="W41" s="9" t="s">
        <v>124</v>
      </c>
    </row>
    <row r="42" spans="2:23" ht="15">
      <c r="B42" s="8" t="s">
        <v>124</v>
      </c>
      <c r="C42" s="9" t="s">
        <v>114</v>
      </c>
      <c r="D42" s="9" t="s">
        <v>113</v>
      </c>
      <c r="E42" s="9" t="s">
        <v>37</v>
      </c>
      <c r="F42" s="9" t="s">
        <v>112</v>
      </c>
      <c r="G42" s="9" t="s">
        <v>115</v>
      </c>
      <c r="H42" s="9" t="s">
        <v>124</v>
      </c>
      <c r="I42" s="10">
        <v>0.6436921296296296</v>
      </c>
      <c r="J42" s="11">
        <f>I42-$G$2</f>
        <v>0.1853587962962963</v>
      </c>
      <c r="K42" s="12">
        <f>J42</f>
        <v>0.1853587962962963</v>
      </c>
      <c r="N42" t="s">
        <v>124</v>
      </c>
      <c r="Q42" s="8" t="s">
        <v>124</v>
      </c>
      <c r="R42" s="9" t="s">
        <v>121</v>
      </c>
      <c r="S42" s="9" t="s">
        <v>122</v>
      </c>
      <c r="T42" s="9" t="s">
        <v>37</v>
      </c>
      <c r="U42" s="9" t="s">
        <v>120</v>
      </c>
      <c r="V42" s="9" t="s">
        <v>123</v>
      </c>
      <c r="W42" s="9" t="s">
        <v>124</v>
      </c>
    </row>
    <row r="43" spans="2:23" ht="12.75">
      <c r="B43" s="8" t="s">
        <v>124</v>
      </c>
      <c r="C43" s="9" t="s">
        <v>158</v>
      </c>
      <c r="D43" s="9" t="s">
        <v>125</v>
      </c>
      <c r="E43" s="9" t="s">
        <v>37</v>
      </c>
      <c r="F43" s="9" t="s">
        <v>126</v>
      </c>
      <c r="G43" s="9" t="s">
        <v>127</v>
      </c>
      <c r="H43" s="9" t="s">
        <v>124</v>
      </c>
      <c r="I43" s="10" t="s">
        <v>39</v>
      </c>
      <c r="J43" s="10" t="s">
        <v>39</v>
      </c>
      <c r="K43" s="10" t="s">
        <v>39</v>
      </c>
      <c r="N43" t="s">
        <v>124</v>
      </c>
      <c r="Q43" s="8" t="s">
        <v>124</v>
      </c>
      <c r="R43" s="9" t="s">
        <v>114</v>
      </c>
      <c r="S43" s="9" t="s">
        <v>113</v>
      </c>
      <c r="T43" s="9" t="s">
        <v>37</v>
      </c>
      <c r="U43" s="9" t="s">
        <v>112</v>
      </c>
      <c r="V43" s="9" t="s">
        <v>115</v>
      </c>
      <c r="W43" s="9" t="s">
        <v>124</v>
      </c>
    </row>
    <row r="46" spans="4:5" ht="12.75">
      <c r="D46" s="30" t="s">
        <v>165</v>
      </c>
      <c r="E46" s="30" t="s">
        <v>95</v>
      </c>
    </row>
    <row r="47" spans="2:17" ht="30">
      <c r="B47" s="6" t="s">
        <v>0</v>
      </c>
      <c r="C47" s="2" t="s">
        <v>7</v>
      </c>
      <c r="D47" s="2" t="s">
        <v>8</v>
      </c>
      <c r="E47" s="2"/>
      <c r="F47" s="6" t="s">
        <v>1</v>
      </c>
      <c r="G47" s="2" t="s">
        <v>2</v>
      </c>
      <c r="H47" s="2" t="s">
        <v>3</v>
      </c>
      <c r="I47" s="7" t="s">
        <v>79</v>
      </c>
      <c r="J47" s="2" t="s">
        <v>83</v>
      </c>
      <c r="K47" s="2" t="s">
        <v>10</v>
      </c>
      <c r="L47" s="2" t="s">
        <v>80</v>
      </c>
      <c r="M47" s="2" t="s">
        <v>6</v>
      </c>
      <c r="N47" s="2" t="s">
        <v>166</v>
      </c>
      <c r="O47" s="2" t="s">
        <v>95</v>
      </c>
      <c r="P47" s="2" t="s">
        <v>96</v>
      </c>
      <c r="Q47" s="2" t="s">
        <v>167</v>
      </c>
    </row>
    <row r="48" spans="2:17" ht="15">
      <c r="B48" s="8"/>
      <c r="C48" s="9" t="s">
        <v>128</v>
      </c>
      <c r="D48" s="9" t="s">
        <v>129</v>
      </c>
      <c r="E48" s="9" t="s">
        <v>37</v>
      </c>
      <c r="F48" s="9" t="s">
        <v>110</v>
      </c>
      <c r="G48" s="9" t="s">
        <v>130</v>
      </c>
      <c r="H48" s="9">
        <v>0.9714</v>
      </c>
      <c r="I48" s="10">
        <v>0.5467013888888889</v>
      </c>
      <c r="J48" s="11">
        <f>I48-$G$2</f>
        <v>0.08836805555555555</v>
      </c>
      <c r="K48" s="12">
        <f>J48*H48</f>
        <v>0.08584072916666666</v>
      </c>
      <c r="L48">
        <v>3</v>
      </c>
      <c r="M48" t="s">
        <v>40</v>
      </c>
      <c r="N48">
        <v>1</v>
      </c>
      <c r="Q48">
        <f>SUM(N48:P48)</f>
        <v>1</v>
      </c>
    </row>
    <row r="49" spans="2:17" ht="15">
      <c r="B49" s="8"/>
      <c r="C49" s="9" t="s">
        <v>105</v>
      </c>
      <c r="D49" s="9" t="s">
        <v>107</v>
      </c>
      <c r="E49" s="9" t="s">
        <v>37</v>
      </c>
      <c r="F49" s="9" t="s">
        <v>103</v>
      </c>
      <c r="G49" s="9" t="s">
        <v>109</v>
      </c>
      <c r="H49" s="9">
        <v>1.0099</v>
      </c>
      <c r="I49" s="10">
        <v>0.5487384259259259</v>
      </c>
      <c r="J49" s="11">
        <f>I49-$G$2</f>
        <v>0.0904050925925926</v>
      </c>
      <c r="K49" s="12">
        <f>J49*H49</f>
        <v>0.09130010300925928</v>
      </c>
      <c r="L49">
        <v>7</v>
      </c>
      <c r="M49" t="s">
        <v>40</v>
      </c>
      <c r="N49">
        <v>2</v>
      </c>
      <c r="Q49">
        <f>SUM(N49:P49)</f>
        <v>2</v>
      </c>
    </row>
    <row r="50" spans="2:17" ht="15">
      <c r="B50" s="8"/>
      <c r="C50" s="9" t="s">
        <v>131</v>
      </c>
      <c r="D50" s="9" t="s">
        <v>11</v>
      </c>
      <c r="E50" s="9" t="s">
        <v>37</v>
      </c>
      <c r="F50" s="9" t="s">
        <v>132</v>
      </c>
      <c r="G50" s="9" t="s">
        <v>133</v>
      </c>
      <c r="H50" s="9">
        <v>0.883</v>
      </c>
      <c r="I50" s="10">
        <v>0.5456365740740741</v>
      </c>
      <c r="J50" s="11">
        <f>I50-$G$2</f>
        <v>0.08730324074074075</v>
      </c>
      <c r="K50" s="12">
        <f>J50*H50</f>
        <v>0.07708876157407409</v>
      </c>
      <c r="L50">
        <v>1</v>
      </c>
      <c r="M50" t="s">
        <v>40</v>
      </c>
      <c r="N50">
        <v>3</v>
      </c>
      <c r="Q50">
        <f>SUM(N50:P50)</f>
        <v>3</v>
      </c>
    </row>
    <row r="51" spans="2:17" ht="15">
      <c r="B51" s="8"/>
      <c r="C51" s="9" t="s">
        <v>134</v>
      </c>
      <c r="D51" s="9" t="s">
        <v>135</v>
      </c>
      <c r="E51" s="9" t="s">
        <v>37</v>
      </c>
      <c r="F51" s="9" t="s">
        <v>136</v>
      </c>
      <c r="G51" s="9" t="s">
        <v>137</v>
      </c>
      <c r="H51" s="9">
        <v>0.9665</v>
      </c>
      <c r="I51" s="10">
        <v>0.5474537037037037</v>
      </c>
      <c r="J51" s="11">
        <f>I51-$G$2</f>
        <v>0.0891203703703704</v>
      </c>
      <c r="K51" s="12">
        <f>J51*H51</f>
        <v>0.08613483796296299</v>
      </c>
      <c r="L51">
        <v>4</v>
      </c>
      <c r="M51" t="s">
        <v>163</v>
      </c>
      <c r="N51">
        <v>4</v>
      </c>
      <c r="Q51">
        <f>SUM(N51:P51)</f>
        <v>4</v>
      </c>
    </row>
    <row r="52" spans="2:17" ht="15">
      <c r="B52" s="8"/>
      <c r="C52" s="9" t="s">
        <v>43</v>
      </c>
      <c r="D52" s="9" t="s">
        <v>51</v>
      </c>
      <c r="E52" s="9" t="s">
        <v>57</v>
      </c>
      <c r="F52" s="9" t="s">
        <v>111</v>
      </c>
      <c r="G52" s="9" t="s">
        <v>69</v>
      </c>
      <c r="H52" s="9">
        <v>0.902</v>
      </c>
      <c r="I52" s="10">
        <v>0.5532407407407408</v>
      </c>
      <c r="J52" s="11">
        <f>I52-$G$2</f>
        <v>0.0949074074074075</v>
      </c>
      <c r="K52" s="12">
        <f>J52*H52</f>
        <v>0.08560648148148156</v>
      </c>
      <c r="L52">
        <v>2</v>
      </c>
      <c r="M52" t="s">
        <v>40</v>
      </c>
      <c r="N52">
        <v>5</v>
      </c>
      <c r="Q52">
        <f>SUM(N52:P52)</f>
        <v>5</v>
      </c>
    </row>
    <row r="53" spans="2:17" ht="15">
      <c r="B53" s="8"/>
      <c r="C53" s="9" t="s">
        <v>104</v>
      </c>
      <c r="D53" s="9" t="s">
        <v>106</v>
      </c>
      <c r="E53" s="9" t="s">
        <v>37</v>
      </c>
      <c r="F53" s="9" t="s">
        <v>102</v>
      </c>
      <c r="G53" s="9" t="s">
        <v>108</v>
      </c>
      <c r="H53" s="9">
        <v>0.96</v>
      </c>
      <c r="I53" s="10">
        <v>0.5485069444444445</v>
      </c>
      <c r="J53" s="11">
        <f>I53-$G$2</f>
        <v>0.09017361111111116</v>
      </c>
      <c r="K53" s="12">
        <f>J53*H53</f>
        <v>0.08656666666666671</v>
      </c>
      <c r="L53">
        <v>5</v>
      </c>
      <c r="M53" t="s">
        <v>40</v>
      </c>
      <c r="N53">
        <v>6</v>
      </c>
      <c r="Q53">
        <f>SUM(N53:P53)</f>
        <v>6</v>
      </c>
    </row>
    <row r="54" spans="2:17" ht="15">
      <c r="B54" s="8"/>
      <c r="C54" s="9" t="s">
        <v>25</v>
      </c>
      <c r="D54" s="9" t="s">
        <v>52</v>
      </c>
      <c r="E54" s="9" t="s">
        <v>37</v>
      </c>
      <c r="F54" s="9" t="s">
        <v>35</v>
      </c>
      <c r="G54" s="9" t="s">
        <v>4</v>
      </c>
      <c r="H54" s="9">
        <v>0.9434</v>
      </c>
      <c r="I54" s="10">
        <v>0.560613425925926</v>
      </c>
      <c r="J54" s="11">
        <f>I54-$G$2</f>
        <v>0.10228009259259269</v>
      </c>
      <c r="K54" s="12">
        <f>J54*H54</f>
        <v>0.09649103935185194</v>
      </c>
      <c r="L54">
        <v>11</v>
      </c>
      <c r="M54" t="s">
        <v>163</v>
      </c>
      <c r="N54">
        <v>7</v>
      </c>
      <c r="Q54">
        <f>SUM(N54:P54)</f>
        <v>7</v>
      </c>
    </row>
    <row r="55" spans="2:17" ht="15">
      <c r="B55" s="8"/>
      <c r="C55" s="9" t="s">
        <v>41</v>
      </c>
      <c r="D55" s="9" t="s">
        <v>49</v>
      </c>
      <c r="E55" s="9" t="s">
        <v>37</v>
      </c>
      <c r="F55" s="9" t="s">
        <v>59</v>
      </c>
      <c r="G55" s="9" t="s">
        <v>67</v>
      </c>
      <c r="H55" s="9">
        <v>0.9064</v>
      </c>
      <c r="I55" s="10">
        <v>0.5639583333333333</v>
      </c>
      <c r="J55" s="11">
        <f>I55-$G$2</f>
        <v>0.10562500000000002</v>
      </c>
      <c r="K55" s="12">
        <f>J55*H55</f>
        <v>0.09573850000000002</v>
      </c>
      <c r="L55">
        <v>10</v>
      </c>
      <c r="M55" t="s">
        <v>163</v>
      </c>
      <c r="N55">
        <v>8</v>
      </c>
      <c r="Q55">
        <f>SUM(N55:P55)</f>
        <v>8</v>
      </c>
    </row>
    <row r="56" spans="2:17" ht="15">
      <c r="B56" s="8"/>
      <c r="C56" s="9" t="s">
        <v>146</v>
      </c>
      <c r="D56" s="9" t="s">
        <v>147</v>
      </c>
      <c r="E56" s="9" t="s">
        <v>37</v>
      </c>
      <c r="F56" s="9" t="s">
        <v>148</v>
      </c>
      <c r="G56" s="9" t="s">
        <v>149</v>
      </c>
      <c r="H56" s="9">
        <v>0.9505</v>
      </c>
      <c r="I56" s="10">
        <v>0.554224537037037</v>
      </c>
      <c r="J56" s="11">
        <f>I56-$G$2</f>
        <v>0.09589120370370369</v>
      </c>
      <c r="K56" s="12">
        <f>J56*H56</f>
        <v>0.09114458912037035</v>
      </c>
      <c r="L56">
        <v>6</v>
      </c>
      <c r="M56" t="s">
        <v>40</v>
      </c>
      <c r="N56">
        <v>9</v>
      </c>
      <c r="Q56">
        <f>SUM(N56:P56)</f>
        <v>9</v>
      </c>
    </row>
    <row r="57" spans="2:17" ht="15">
      <c r="B57" s="8"/>
      <c r="C57" s="9" t="s">
        <v>138</v>
      </c>
      <c r="D57" s="9" t="s">
        <v>139</v>
      </c>
      <c r="E57" s="9" t="s">
        <v>37</v>
      </c>
      <c r="F57" s="9" t="s">
        <v>140</v>
      </c>
      <c r="G57" s="9" t="s">
        <v>141</v>
      </c>
      <c r="H57" s="9">
        <v>0.918</v>
      </c>
      <c r="I57" s="10">
        <v>0.5585069444444445</v>
      </c>
      <c r="J57" s="11">
        <f>I57-$G$2</f>
        <v>0.10017361111111117</v>
      </c>
      <c r="K57" s="12">
        <f>J57*H57</f>
        <v>0.09195937500000007</v>
      </c>
      <c r="L57">
        <v>8</v>
      </c>
      <c r="M57" t="s">
        <v>163</v>
      </c>
      <c r="N57">
        <v>10</v>
      </c>
      <c r="Q57">
        <f>SUM(N57:P57)</f>
        <v>10</v>
      </c>
    </row>
    <row r="58" spans="2:17" ht="15">
      <c r="B58" s="8"/>
      <c r="C58" s="9" t="s">
        <v>150</v>
      </c>
      <c r="D58" s="9" t="s">
        <v>151</v>
      </c>
      <c r="E58" s="9" t="s">
        <v>37</v>
      </c>
      <c r="F58" s="9" t="s">
        <v>152</v>
      </c>
      <c r="G58" s="9" t="s">
        <v>153</v>
      </c>
      <c r="H58" s="9">
        <v>0.9857</v>
      </c>
      <c r="I58" s="10">
        <v>0.5534027777777778</v>
      </c>
      <c r="J58" s="11">
        <f>I58-$G$2</f>
        <v>0.09506944444444448</v>
      </c>
      <c r="K58" s="12">
        <f>J58*H58</f>
        <v>0.09370995138888893</v>
      </c>
      <c r="L58">
        <v>9</v>
      </c>
      <c r="M58" t="s">
        <v>40</v>
      </c>
      <c r="N58">
        <v>16</v>
      </c>
      <c r="Q58">
        <f>SUM(N58:P58)</f>
        <v>16</v>
      </c>
    </row>
    <row r="59" spans="2:17" ht="15">
      <c r="B59" s="8"/>
      <c r="C59" s="9" t="s">
        <v>154</v>
      </c>
      <c r="D59" s="9" t="s">
        <v>155</v>
      </c>
      <c r="E59" s="9" t="s">
        <v>37</v>
      </c>
      <c r="F59" s="9" t="s">
        <v>156</v>
      </c>
      <c r="G59" s="9" t="s">
        <v>157</v>
      </c>
      <c r="H59" s="9">
        <v>1.0209</v>
      </c>
      <c r="I59" s="10">
        <v>0.5540162037037036</v>
      </c>
      <c r="J59" s="11">
        <f>I59-$G$2</f>
        <v>0.09568287037037032</v>
      </c>
      <c r="K59" s="12">
        <f>J59*H59</f>
        <v>0.09768264236111106</v>
      </c>
      <c r="L59">
        <v>12</v>
      </c>
      <c r="M59" t="s">
        <v>40</v>
      </c>
      <c r="N59">
        <v>16</v>
      </c>
      <c r="Q59">
        <f>SUM(N59:P59)</f>
        <v>16</v>
      </c>
    </row>
    <row r="60" spans="2:17" ht="15">
      <c r="B60" s="8"/>
      <c r="C60" s="9" t="s">
        <v>117</v>
      </c>
      <c r="D60" s="9" t="s">
        <v>118</v>
      </c>
      <c r="E60" s="9" t="s">
        <v>37</v>
      </c>
      <c r="F60" s="9" t="s">
        <v>116</v>
      </c>
      <c r="G60" s="9" t="s">
        <v>119</v>
      </c>
      <c r="H60" s="9">
        <v>0.9701</v>
      </c>
      <c r="I60" s="10">
        <v>0.560162037037037</v>
      </c>
      <c r="J60" s="11">
        <f>I60-$G$2</f>
        <v>0.10182870370370373</v>
      </c>
      <c r="K60" s="12">
        <f>J60*H60</f>
        <v>0.09878402546296298</v>
      </c>
      <c r="L60">
        <v>13</v>
      </c>
      <c r="M60" t="s">
        <v>164</v>
      </c>
      <c r="N60">
        <v>16</v>
      </c>
      <c r="Q60">
        <f>SUM(N60:P60)</f>
        <v>16</v>
      </c>
    </row>
    <row r="61" spans="2:17" ht="12.75">
      <c r="B61" s="8"/>
      <c r="C61" s="9" t="s">
        <v>142</v>
      </c>
      <c r="D61" s="9" t="s">
        <v>143</v>
      </c>
      <c r="E61" s="9" t="s">
        <v>37</v>
      </c>
      <c r="F61" s="9" t="s">
        <v>144</v>
      </c>
      <c r="G61" s="9" t="s">
        <v>145</v>
      </c>
      <c r="H61" s="9">
        <v>1.0271</v>
      </c>
      <c r="I61" s="9" t="s">
        <v>39</v>
      </c>
      <c r="K61" s="9" t="s">
        <v>39</v>
      </c>
      <c r="L61">
        <v>15</v>
      </c>
      <c r="M61" t="s">
        <v>40</v>
      </c>
      <c r="N61">
        <v>16</v>
      </c>
      <c r="Q61">
        <f>SUM(N61:P61)</f>
        <v>16</v>
      </c>
    </row>
    <row r="62" spans="2:17" ht="12.75">
      <c r="B62" s="8"/>
      <c r="C62" s="9" t="s">
        <v>159</v>
      </c>
      <c r="D62" s="9" t="s">
        <v>160</v>
      </c>
      <c r="E62" s="9" t="s">
        <v>58</v>
      </c>
      <c r="F62" s="9" t="s">
        <v>161</v>
      </c>
      <c r="G62" s="9" t="s">
        <v>162</v>
      </c>
      <c r="H62" s="9">
        <v>1.0148</v>
      </c>
      <c r="I62" s="9" t="s">
        <v>91</v>
      </c>
      <c r="K62" s="9" t="s">
        <v>91</v>
      </c>
      <c r="L62">
        <v>15</v>
      </c>
      <c r="M62" t="s">
        <v>163</v>
      </c>
      <c r="N62">
        <v>16</v>
      </c>
      <c r="Q62">
        <f>SUM(N62:P62)</f>
        <v>16</v>
      </c>
    </row>
    <row r="63" spans="2:13" ht="15">
      <c r="B63" s="8"/>
      <c r="C63" s="9" t="s">
        <v>114</v>
      </c>
      <c r="D63" s="9" t="s">
        <v>113</v>
      </c>
      <c r="E63" s="9" t="s">
        <v>37</v>
      </c>
      <c r="F63" s="9" t="s">
        <v>112</v>
      </c>
      <c r="G63" s="9" t="s">
        <v>115</v>
      </c>
      <c r="H63" s="9" t="s">
        <v>124</v>
      </c>
      <c r="I63" s="10">
        <v>0.5594328703703704</v>
      </c>
      <c r="J63" s="11">
        <f>I63-$G$2</f>
        <v>0.10109953703703706</v>
      </c>
      <c r="K63" s="12" t="e">
        <f>J63*H63</f>
        <v>#VALUE!</v>
      </c>
      <c r="M63" t="s">
        <v>124</v>
      </c>
    </row>
    <row r="64" spans="2:13" ht="15">
      <c r="B64" s="8"/>
      <c r="C64" s="9" t="s">
        <v>121</v>
      </c>
      <c r="D64" s="9" t="s">
        <v>122</v>
      </c>
      <c r="E64" s="9" t="s">
        <v>37</v>
      </c>
      <c r="F64" s="9" t="s">
        <v>120</v>
      </c>
      <c r="G64" s="9" t="s">
        <v>123</v>
      </c>
      <c r="H64" s="9" t="s">
        <v>124</v>
      </c>
      <c r="I64" s="10">
        <v>0.576388888888889</v>
      </c>
      <c r="J64" s="11">
        <f>I64-$G$2</f>
        <v>0.11805555555555564</v>
      </c>
      <c r="K64" s="12" t="e">
        <f>J64*H64</f>
        <v>#VALUE!</v>
      </c>
      <c r="M64" t="s">
        <v>124</v>
      </c>
    </row>
    <row r="65" spans="2:13" ht="15">
      <c r="B65" s="8"/>
      <c r="C65" s="9" t="s">
        <v>158</v>
      </c>
      <c r="D65" s="9" t="s">
        <v>125</v>
      </c>
      <c r="E65" s="9" t="s">
        <v>37</v>
      </c>
      <c r="F65" s="9" t="s">
        <v>126</v>
      </c>
      <c r="G65" s="9" t="s">
        <v>127</v>
      </c>
      <c r="H65" s="9" t="s">
        <v>124</v>
      </c>
      <c r="I65" s="10">
        <v>0.5988657407407407</v>
      </c>
      <c r="J65" s="11">
        <f>I65-$G$2</f>
        <v>0.1405324074074074</v>
      </c>
      <c r="K65" s="12" t="e">
        <f>J65*H65</f>
        <v>#VALUE!</v>
      </c>
      <c r="M65" t="s">
        <v>124</v>
      </c>
    </row>
    <row r="67" spans="2:5" ht="12.75">
      <c r="B67" s="8"/>
      <c r="C67" s="9"/>
      <c r="D67" s="9"/>
      <c r="E67" s="9"/>
    </row>
    <row r="68" spans="2:5" ht="12.75">
      <c r="B68" s="8"/>
      <c r="C68" s="9"/>
      <c r="D68" s="9"/>
      <c r="E68" s="9"/>
    </row>
    <row r="69" spans="2:5" ht="12.75">
      <c r="B69" s="8"/>
      <c r="C69" s="9"/>
      <c r="D69" s="9"/>
      <c r="E69" s="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5" t="s">
        <v>14</v>
      </c>
      <c r="C1" s="15"/>
      <c r="D1" s="19"/>
      <c r="E1" s="19"/>
      <c r="F1" s="19"/>
    </row>
    <row r="2" spans="2:6" ht="12.75">
      <c r="B2" s="15" t="s">
        <v>15</v>
      </c>
      <c r="C2" s="15"/>
      <c r="D2" s="19"/>
      <c r="E2" s="19"/>
      <c r="F2" s="19"/>
    </row>
    <row r="3" spans="2:6" ht="12.75">
      <c r="B3" s="16"/>
      <c r="C3" s="16"/>
      <c r="D3" s="20"/>
      <c r="E3" s="20"/>
      <c r="F3" s="20"/>
    </row>
    <row r="4" spans="2:6" ht="51">
      <c r="B4" s="16" t="s">
        <v>16</v>
      </c>
      <c r="C4" s="16"/>
      <c r="D4" s="20"/>
      <c r="E4" s="20"/>
      <c r="F4" s="20"/>
    </row>
    <row r="5" spans="2:6" ht="12.75">
      <c r="B5" s="16"/>
      <c r="C5" s="16"/>
      <c r="D5" s="20"/>
      <c r="E5" s="20"/>
      <c r="F5" s="20"/>
    </row>
    <row r="6" spans="2:6" ht="12.75">
      <c r="B6" s="15" t="s">
        <v>17</v>
      </c>
      <c r="C6" s="15"/>
      <c r="D6" s="19"/>
      <c r="E6" s="19" t="s">
        <v>18</v>
      </c>
      <c r="F6" s="19" t="s">
        <v>19</v>
      </c>
    </row>
    <row r="7" spans="2:6" ht="13.5" thickBot="1">
      <c r="B7" s="16"/>
      <c r="C7" s="16"/>
      <c r="D7" s="20"/>
      <c r="E7" s="20"/>
      <c r="F7" s="20"/>
    </row>
    <row r="8" spans="2:6" ht="39" thickBot="1">
      <c r="B8" s="17" t="s">
        <v>20</v>
      </c>
      <c r="C8" s="18"/>
      <c r="D8" s="21"/>
      <c r="E8" s="21">
        <v>19</v>
      </c>
      <c r="F8" s="22" t="s">
        <v>21</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Aker Kværner Stord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Bjordal</dc:creator>
  <cp:keywords/>
  <dc:description/>
  <cp:lastModifiedBy>Bjordal, John</cp:lastModifiedBy>
  <cp:lastPrinted>2017-05-13T21:18:02Z</cp:lastPrinted>
  <dcterms:created xsi:type="dcterms:W3CDTF">2011-06-20T23:49:48Z</dcterms:created>
  <dcterms:modified xsi:type="dcterms:W3CDTF">2019-08-18T19:38:53Z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