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withmarine-my.sharepoint.com/personal/christen_withmarine_no/Documents/With Marine/Regattaer/2023/Skagen Race 2023/"/>
    </mc:Choice>
  </mc:AlternateContent>
  <xr:revisionPtr revIDLastSave="0" documentId="8_{DCB2D3B6-70B3-4A58-B8E0-EE9CFDEAA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'Ark1'!$B$1:$U$21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E9" i="1"/>
  <c r="I8" i="1"/>
  <c r="I7" i="1"/>
  <c r="I6" i="1"/>
  <c r="I5" i="1"/>
  <c r="I4" i="1"/>
  <c r="E10" i="1"/>
  <c r="E8" i="1"/>
  <c r="E7" i="1"/>
  <c r="E6" i="1"/>
  <c r="E5" i="1"/>
  <c r="B6" i="1"/>
  <c r="B8" i="1"/>
  <c r="B9" i="1"/>
  <c r="B10" i="1"/>
  <c r="B12" i="1"/>
  <c r="B13" i="1"/>
  <c r="B5" i="1"/>
</calcChain>
</file>

<file path=xl/sharedStrings.xml><?xml version="1.0" encoding="utf-8"?>
<sst xmlns="http://schemas.openxmlformats.org/spreadsheetml/2006/main" count="77" uniqueCount="72">
  <si>
    <t>Kurs</t>
  </si>
  <si>
    <t>Klokka</t>
  </si>
  <si>
    <t>TWS</t>
  </si>
  <si>
    <t>TWD</t>
  </si>
  <si>
    <t>VMG</t>
  </si>
  <si>
    <t>TWA</t>
  </si>
  <si>
    <t>Tenk på</t>
  </si>
  <si>
    <t>Seil</t>
  </si>
  <si>
    <t>Kommentarer</t>
  </si>
  <si>
    <t>Fra</t>
  </si>
  <si>
    <t>Til</t>
  </si>
  <si>
    <t>Slagentangen</t>
  </si>
  <si>
    <t>Grisebåerne</t>
  </si>
  <si>
    <t>Vederøerna</t>
  </si>
  <si>
    <t>Halv Skagen</t>
  </si>
  <si>
    <t>Østmerket</t>
  </si>
  <si>
    <t>Mål</t>
  </si>
  <si>
    <t>Strøm, retning og styrke</t>
  </si>
  <si>
    <t>Skagen Race 2023</t>
  </si>
  <si>
    <t xml:space="preserve">Start fra Holmestrand </t>
  </si>
  <si>
    <t xml:space="preserve">Ingen båter skal gå vest av E 10o25.0’ etter passering Sørgrundsberget merke. </t>
  </si>
  <si>
    <t>Skålholmen fyrlys SB</t>
  </si>
  <si>
    <t>Start</t>
  </si>
  <si>
    <t xml:space="preserve">utlagt merke og flaggstang på «Engelsviken» nord for havneinnløpet til Skagen havn. </t>
  </si>
  <si>
    <t>Øst merke SB</t>
  </si>
  <si>
    <t>Skagen nord-merke SB</t>
  </si>
  <si>
    <t>Sørgrundsberget merke SB</t>
  </si>
  <si>
    <t>LØPET</t>
  </si>
  <si>
    <t>N 58:32,600’</t>
  </si>
  <si>
    <t>N 58:17,010’</t>
  </si>
  <si>
    <t>N 57:45,990’</t>
  </si>
  <si>
    <t>N 57:43,867’</t>
  </si>
  <si>
    <t xml:space="preserve">E 11:05,860’ </t>
  </si>
  <si>
    <t xml:space="preserve">E 11:10,290’  </t>
  </si>
  <si>
    <t xml:space="preserve">E 10:43,700’   </t>
  </si>
  <si>
    <t xml:space="preserve">E 10:42,320’ </t>
  </si>
  <si>
    <t>Sørgrundsmerket</t>
  </si>
  <si>
    <t>Struten</t>
  </si>
  <si>
    <t>Holmestrand</t>
  </si>
  <si>
    <t>Horten</t>
  </si>
  <si>
    <t>Ramskâr</t>
  </si>
  <si>
    <t>Lite</t>
  </si>
  <si>
    <t>Det er ikke sikkert solgangsbrisen har fyllt inn, da blir det viktig å se hvor den kommer og møte den der.</t>
  </si>
  <si>
    <t>Utgående + Drammenselva</t>
  </si>
  <si>
    <t>Sannsynligvis medstrøm fremdeles.</t>
  </si>
  <si>
    <t>Meldingen i går sa at vi vil ha litt medstrøm helt til Vederøarna..!! Se på de foran, studere trackingen deres</t>
  </si>
  <si>
    <t>Sannsynligvis medstrøm fremdeles eller 0 strøm fodi vi nå er inne i skjærgården.</t>
  </si>
  <si>
    <t>Ikke glem strømmen, seil gjerne bortom fiskebøyer som ligger i kursen.</t>
  </si>
  <si>
    <t>0 strøm langs land? Nordgående lenger ute?</t>
  </si>
  <si>
    <t>Sønnavinden er meldt at den skal stå, men…..? Følg med! Nå er det mer kryss, slå på skiftene.</t>
  </si>
  <si>
    <t>Sjekke værmelding, hv kommer på veien til Skagen, dreining? Hva med strøm ved Skagen, sjekk DMI</t>
  </si>
  <si>
    <t>Vet ikke noe om strømmen på nåværende tidspunkt</t>
  </si>
  <si>
    <t>Full kryss på stb, noen bb slag, slå på vinddreiningene, oscillerende sannsynligvis</t>
  </si>
  <si>
    <t>Solgangsbrisen bygger? Se etter trykk. Full kryss</t>
  </si>
  <si>
    <t>Full kons på taktikk straks vi kommer forbi Vealøs. Hvilken side av Bastø???</t>
  </si>
  <si>
    <t>Følge med på strømmen, tenke inn på grunnere vann hvis motstrøm. Hva skjer med vinden? På natten står det gjerne mer vind ute og mindre inn mot land</t>
  </si>
  <si>
    <t>Sønnavinden er meldt at den skal stå, men…..? Følg med! Nå skal den kanskje øke</t>
  </si>
  <si>
    <t>Nordgående svenskestrøm til å begynne med</t>
  </si>
  <si>
    <t>Dist.</t>
  </si>
  <si>
    <t>Full kryss, vinden øker litt og dreier til S når vi runder Vealøs</t>
  </si>
  <si>
    <t>Rumbline / overbue / underbue?                                   Holde høyde på stb halser, satse på å bli løftet til Struten</t>
  </si>
  <si>
    <t xml:space="preserve">Kryss stb halser, vinden skal gå til mer til h og øke på vei til Struten. </t>
  </si>
  <si>
    <t>Mulig melding at vinden skal gå tilbake på 180 grader!? Følg med</t>
  </si>
  <si>
    <t>Følge veldig godt med på når vi evt. møter svenskestrømmen. I tillegg går vi nå mot kveld, solgangsbrisen vil forsvinne.</t>
  </si>
  <si>
    <t>Følge med strømmen. Følge med på vindendringer, det går mot kveld.</t>
  </si>
  <si>
    <t>O300</t>
  </si>
  <si>
    <t>O600</t>
  </si>
  <si>
    <t>Full kryss, lengste beinet er stb halser, kanskje ta et lite slag på bb for å kommme ut av svenskestrømmen, se i kartet og beregne selv. Kommer an på vindretningen.</t>
  </si>
  <si>
    <t>O900</t>
  </si>
  <si>
    <t>Vet ikke noe om strømmen på nåværende tidspunkt. Husk å sjekke på merket</t>
  </si>
  <si>
    <t>Full kryss til mål, velg basert på evt. kraftig strøm, den blir mindre mot mål.</t>
  </si>
  <si>
    <t>First 40 polar brukt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</si>
</sst>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2"/>
  <sheetViews>
    <sheetView tabSelected="1" zoomScaleNormal="100" zoomScaleSheetLayoutView="100" workbookViewId="0">
      <selection activeCell="E3" sqref="E3"/>
    </sheetView>
  </sheetViews>
  <sheetFormatPr baseColWidth="10" defaultColWidth="11.42578125" defaultRowHeight="15" x14ac:dyDescent="0.25"/>
  <cols>
    <col min="1" max="1" width="10.5703125" customWidth="1"/>
    <col min="2" max="2" width="24.5703125" customWidth="1"/>
    <col min="3" max="3" width="15.85546875" customWidth="1"/>
    <col min="4" max="4" width="14.5703125" style="1" customWidth="1"/>
    <col min="5" max="5" width="9.7109375" style="1" customWidth="1"/>
    <col min="6" max="6" width="9.140625" style="1" customWidth="1"/>
    <col min="7" max="7" width="8.85546875" style="1" customWidth="1"/>
    <col min="8" max="8" width="10" style="1" customWidth="1"/>
    <col min="9" max="9" width="10.7109375" style="1" customWidth="1"/>
    <col min="10" max="10" width="44.85546875" style="1" customWidth="1"/>
    <col min="11" max="11" width="8.7109375" style="1" customWidth="1"/>
    <col min="12" max="12" width="44.28515625" customWidth="1"/>
    <col min="13" max="13" width="44.140625" customWidth="1"/>
  </cols>
  <sheetData>
    <row r="2" spans="1:13" s="5" customFormat="1" ht="26.25" x14ac:dyDescent="0.4">
      <c r="A2" s="3"/>
      <c r="B2" s="3" t="s">
        <v>18</v>
      </c>
      <c r="C2" s="3"/>
      <c r="D2" s="4"/>
      <c r="E2" s="8" t="s">
        <v>71</v>
      </c>
      <c r="F2" s="4"/>
      <c r="G2" s="4"/>
      <c r="H2" s="4"/>
      <c r="I2" s="4"/>
      <c r="J2" s="4"/>
      <c r="K2" s="4"/>
    </row>
    <row r="3" spans="1:13" s="5" customFormat="1" ht="52.5" x14ac:dyDescent="0.4">
      <c r="A3" s="8" t="s">
        <v>1</v>
      </c>
      <c r="B3" s="8" t="s">
        <v>9</v>
      </c>
      <c r="C3" s="8" t="s">
        <v>10</v>
      </c>
      <c r="D3" s="8" t="s">
        <v>0</v>
      </c>
      <c r="E3" s="8" t="s">
        <v>58</v>
      </c>
      <c r="F3" s="8" t="s">
        <v>2</v>
      </c>
      <c r="G3" s="8" t="s">
        <v>3</v>
      </c>
      <c r="H3" s="8" t="s">
        <v>4</v>
      </c>
      <c r="I3" s="8" t="s">
        <v>5</v>
      </c>
      <c r="J3" s="12" t="s">
        <v>17</v>
      </c>
      <c r="K3" s="8" t="s">
        <v>7</v>
      </c>
      <c r="L3" s="8" t="s">
        <v>6</v>
      </c>
      <c r="M3" s="8" t="s">
        <v>8</v>
      </c>
    </row>
    <row r="4" spans="1:13" ht="88.5" customHeight="1" x14ac:dyDescent="0.25">
      <c r="A4" s="9">
        <v>1320</v>
      </c>
      <c r="B4" s="10" t="s">
        <v>38</v>
      </c>
      <c r="C4" s="10" t="s">
        <v>39</v>
      </c>
      <c r="D4" s="9">
        <v>115</v>
      </c>
      <c r="E4" s="11">
        <v>5.7</v>
      </c>
      <c r="F4" s="9">
        <v>9</v>
      </c>
      <c r="G4" s="9">
        <v>170</v>
      </c>
      <c r="H4" s="9">
        <v>7.5</v>
      </c>
      <c r="I4" s="10">
        <f t="shared" ref="I4:I13" si="0">+G4-D4</f>
        <v>55</v>
      </c>
      <c r="J4" s="13" t="s">
        <v>41</v>
      </c>
      <c r="K4" s="14"/>
      <c r="L4" s="13" t="s">
        <v>53</v>
      </c>
      <c r="M4" s="13" t="s">
        <v>42</v>
      </c>
    </row>
    <row r="5" spans="1:13" ht="67.5" customHeight="1" x14ac:dyDescent="0.25">
      <c r="A5" s="9">
        <v>1410</v>
      </c>
      <c r="B5" s="10" t="str">
        <f>+C4</f>
        <v>Horten</v>
      </c>
      <c r="C5" s="10" t="s">
        <v>11</v>
      </c>
      <c r="D5" s="9">
        <v>164</v>
      </c>
      <c r="E5" s="11">
        <f>14.3-E4</f>
        <v>8.6000000000000014</v>
      </c>
      <c r="F5" s="9">
        <v>10</v>
      </c>
      <c r="G5" s="9">
        <v>185</v>
      </c>
      <c r="H5" s="9">
        <v>5.5</v>
      </c>
      <c r="I5" s="10">
        <f t="shared" si="0"/>
        <v>21</v>
      </c>
      <c r="J5" s="13" t="s">
        <v>43</v>
      </c>
      <c r="K5" s="14"/>
      <c r="L5" s="13" t="s">
        <v>59</v>
      </c>
      <c r="M5" s="13" t="s">
        <v>54</v>
      </c>
    </row>
    <row r="6" spans="1:13" ht="77.25" customHeight="1" x14ac:dyDescent="0.25">
      <c r="A6" s="9">
        <v>1640</v>
      </c>
      <c r="B6" s="10" t="str">
        <f t="shared" ref="B6:B13" si="1">+C5</f>
        <v>Slagentangen</v>
      </c>
      <c r="C6" s="10" t="s">
        <v>37</v>
      </c>
      <c r="D6" s="9">
        <v>164</v>
      </c>
      <c r="E6" s="11">
        <f>27.2-E5-E4</f>
        <v>12.899999999999999</v>
      </c>
      <c r="F6" s="9">
        <v>11</v>
      </c>
      <c r="G6" s="9">
        <v>190</v>
      </c>
      <c r="H6" s="9">
        <v>6</v>
      </c>
      <c r="I6" s="10">
        <f t="shared" si="0"/>
        <v>26</v>
      </c>
      <c r="J6" s="13" t="s">
        <v>43</v>
      </c>
      <c r="K6" s="14"/>
      <c r="L6" s="13" t="s">
        <v>61</v>
      </c>
      <c r="M6" s="13" t="s">
        <v>60</v>
      </c>
    </row>
    <row r="7" spans="1:13" ht="93.75" customHeight="1" x14ac:dyDescent="0.25">
      <c r="A7" s="9">
        <v>1840</v>
      </c>
      <c r="B7" s="10" t="s">
        <v>37</v>
      </c>
      <c r="C7" s="10" t="s">
        <v>12</v>
      </c>
      <c r="D7" s="9">
        <v>164</v>
      </c>
      <c r="E7" s="11">
        <f>40.1-27.3</f>
        <v>12.8</v>
      </c>
      <c r="F7" s="9">
        <v>16</v>
      </c>
      <c r="G7" s="9">
        <v>220</v>
      </c>
      <c r="H7" s="9">
        <v>8.1999999999999993</v>
      </c>
      <c r="I7" s="10">
        <f t="shared" si="0"/>
        <v>56</v>
      </c>
      <c r="J7" s="13" t="s">
        <v>45</v>
      </c>
      <c r="K7" s="14"/>
      <c r="L7" s="13" t="s">
        <v>62</v>
      </c>
      <c r="M7" s="13" t="s">
        <v>63</v>
      </c>
    </row>
    <row r="8" spans="1:13" ht="102" customHeight="1" x14ac:dyDescent="0.25">
      <c r="A8" s="9">
        <v>2000</v>
      </c>
      <c r="B8" s="10" t="str">
        <f t="shared" si="1"/>
        <v>Grisebåerne</v>
      </c>
      <c r="C8" s="10" t="s">
        <v>40</v>
      </c>
      <c r="D8" s="9">
        <v>156</v>
      </c>
      <c r="E8" s="11">
        <f>50.5-40.1</f>
        <v>10.399999999999999</v>
      </c>
      <c r="F8" s="9">
        <v>14</v>
      </c>
      <c r="G8" s="9">
        <v>185</v>
      </c>
      <c r="H8" s="9">
        <v>6.3</v>
      </c>
      <c r="I8" s="9">
        <f t="shared" si="0"/>
        <v>29</v>
      </c>
      <c r="J8" s="13" t="s">
        <v>44</v>
      </c>
      <c r="K8" s="14"/>
      <c r="L8" s="13" t="s">
        <v>55</v>
      </c>
      <c r="M8" s="13" t="s">
        <v>64</v>
      </c>
    </row>
    <row r="9" spans="1:13" ht="69.75" customHeight="1" x14ac:dyDescent="0.25">
      <c r="A9" s="9">
        <v>2200</v>
      </c>
      <c r="B9" s="10" t="str">
        <f t="shared" si="1"/>
        <v>Ramskâr</v>
      </c>
      <c r="C9" s="10" t="s">
        <v>13</v>
      </c>
      <c r="D9" s="9">
        <v>156</v>
      </c>
      <c r="E9" s="11">
        <f>63.3-50.5</f>
        <v>12.799999999999997</v>
      </c>
      <c r="F9" s="9">
        <v>12</v>
      </c>
      <c r="G9" s="9">
        <v>190</v>
      </c>
      <c r="H9" s="9">
        <v>6.3</v>
      </c>
      <c r="I9" s="9">
        <f t="shared" si="0"/>
        <v>34</v>
      </c>
      <c r="J9" s="13" t="s">
        <v>46</v>
      </c>
      <c r="K9" s="14"/>
      <c r="L9" s="13" t="s">
        <v>56</v>
      </c>
      <c r="M9" s="13" t="s">
        <v>47</v>
      </c>
    </row>
    <row r="10" spans="1:13" ht="69" customHeight="1" x14ac:dyDescent="0.25">
      <c r="A10" s="9">
        <v>2400</v>
      </c>
      <c r="B10" s="10" t="str">
        <f t="shared" si="1"/>
        <v>Vederøerna</v>
      </c>
      <c r="C10" s="10" t="s">
        <v>36</v>
      </c>
      <c r="D10" s="9">
        <v>173</v>
      </c>
      <c r="E10" s="11">
        <f>79.6-63.3</f>
        <v>16.299999999999997</v>
      </c>
      <c r="F10" s="9">
        <v>10</v>
      </c>
      <c r="G10" s="9">
        <v>195</v>
      </c>
      <c r="H10" s="9">
        <v>5.5</v>
      </c>
      <c r="I10" s="9">
        <f t="shared" si="0"/>
        <v>22</v>
      </c>
      <c r="J10" s="13" t="s">
        <v>48</v>
      </c>
      <c r="K10" s="13"/>
      <c r="L10" s="13" t="s">
        <v>49</v>
      </c>
      <c r="M10" s="13"/>
    </row>
    <row r="11" spans="1:13" ht="128.25" customHeight="1" x14ac:dyDescent="0.25">
      <c r="A11" s="9" t="s">
        <v>65</v>
      </c>
      <c r="B11" s="10" t="s">
        <v>36</v>
      </c>
      <c r="C11" s="10" t="s">
        <v>14</v>
      </c>
      <c r="D11" s="9">
        <v>204</v>
      </c>
      <c r="E11" s="11">
        <v>18</v>
      </c>
      <c r="F11" s="9">
        <v>12</v>
      </c>
      <c r="G11" s="9">
        <v>230</v>
      </c>
      <c r="H11" s="9">
        <v>6</v>
      </c>
      <c r="I11" s="9">
        <f t="shared" si="0"/>
        <v>26</v>
      </c>
      <c r="J11" s="13" t="s">
        <v>57</v>
      </c>
      <c r="K11" s="13"/>
      <c r="L11" s="13" t="s">
        <v>67</v>
      </c>
      <c r="M11" s="13" t="s">
        <v>50</v>
      </c>
    </row>
    <row r="12" spans="1:13" ht="74.25" customHeight="1" x14ac:dyDescent="0.25">
      <c r="A12" s="9" t="s">
        <v>66</v>
      </c>
      <c r="B12" s="10" t="str">
        <f t="shared" si="1"/>
        <v>Halv Skagen</v>
      </c>
      <c r="C12" s="10" t="s">
        <v>15</v>
      </c>
      <c r="D12" s="9">
        <v>204</v>
      </c>
      <c r="E12" s="11">
        <v>18</v>
      </c>
      <c r="F12" s="9">
        <v>14</v>
      </c>
      <c r="G12" s="9">
        <v>250</v>
      </c>
      <c r="H12" s="9">
        <v>6</v>
      </c>
      <c r="I12" s="9">
        <f t="shared" si="0"/>
        <v>46</v>
      </c>
      <c r="J12" s="13" t="s">
        <v>51</v>
      </c>
      <c r="K12" s="15"/>
      <c r="L12" s="13" t="s">
        <v>52</v>
      </c>
      <c r="M12" s="13" t="s">
        <v>50</v>
      </c>
    </row>
    <row r="13" spans="1:13" ht="76.5" customHeight="1" x14ac:dyDescent="0.25">
      <c r="A13" s="9" t="s">
        <v>68</v>
      </c>
      <c r="B13" s="10" t="str">
        <f t="shared" si="1"/>
        <v>Østmerket</v>
      </c>
      <c r="C13" s="10" t="s">
        <v>16</v>
      </c>
      <c r="D13" s="9">
        <v>259</v>
      </c>
      <c r="E13" s="11">
        <v>3.3</v>
      </c>
      <c r="F13" s="9">
        <v>14</v>
      </c>
      <c r="G13" s="9">
        <v>260</v>
      </c>
      <c r="H13" s="9">
        <v>5.5</v>
      </c>
      <c r="I13" s="9">
        <f t="shared" si="0"/>
        <v>1</v>
      </c>
      <c r="J13" s="13" t="s">
        <v>69</v>
      </c>
      <c r="K13" s="15"/>
      <c r="L13" s="13" t="s">
        <v>70</v>
      </c>
      <c r="M13" s="13"/>
    </row>
    <row r="14" spans="1:13" ht="23.25" customHeight="1" x14ac:dyDescent="0.25"/>
    <row r="15" spans="1:13" ht="25.5" customHeight="1" x14ac:dyDescent="0.25">
      <c r="A15" t="s">
        <v>27</v>
      </c>
    </row>
    <row r="16" spans="1:13" ht="14.25" customHeight="1" x14ac:dyDescent="0.25">
      <c r="A16" t="s">
        <v>22</v>
      </c>
      <c r="B16" t="s">
        <v>19</v>
      </c>
    </row>
    <row r="17" spans="1:21" ht="14.25" customHeight="1" x14ac:dyDescent="0.25">
      <c r="A17">
        <v>2</v>
      </c>
      <c r="B17" t="s">
        <v>21</v>
      </c>
      <c r="C17" s="7" t="s">
        <v>28</v>
      </c>
      <c r="D17" s="7" t="s">
        <v>32</v>
      </c>
    </row>
    <row r="18" spans="1:21" ht="14.25" customHeight="1" x14ac:dyDescent="0.25">
      <c r="A18">
        <v>3</v>
      </c>
      <c r="B18" t="s">
        <v>26</v>
      </c>
      <c r="C18" s="7" t="s">
        <v>29</v>
      </c>
      <c r="D18" s="7" t="s">
        <v>33</v>
      </c>
      <c r="U18" s="2"/>
    </row>
    <row r="19" spans="1:21" ht="14.25" customHeight="1" x14ac:dyDescent="0.25">
      <c r="A19">
        <v>4</v>
      </c>
      <c r="B19" t="s">
        <v>25</v>
      </c>
      <c r="C19" s="7" t="s">
        <v>30</v>
      </c>
      <c r="D19" s="7" t="s">
        <v>34</v>
      </c>
      <c r="U19" s="2"/>
    </row>
    <row r="20" spans="1:21" ht="14.25" customHeight="1" x14ac:dyDescent="0.25">
      <c r="A20">
        <v>5</v>
      </c>
      <c r="B20" t="s">
        <v>24</v>
      </c>
      <c r="C20" s="7" t="s">
        <v>31</v>
      </c>
      <c r="D20" s="7" t="s">
        <v>35</v>
      </c>
      <c r="U20" s="2"/>
    </row>
    <row r="21" spans="1:21" ht="14.25" customHeight="1" x14ac:dyDescent="0.25">
      <c r="A21" t="s">
        <v>16</v>
      </c>
      <c r="B21" t="s">
        <v>23</v>
      </c>
      <c r="U21" s="2"/>
    </row>
    <row r="22" spans="1:21" ht="14.25" customHeight="1" x14ac:dyDescent="0.25">
      <c r="B22" s="6" t="s">
        <v>20</v>
      </c>
    </row>
  </sheetData>
  <pageMargins left="0.11811023622047245" right="0.11811023622047245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 With</dc:creator>
  <cp:keywords/>
  <dc:description/>
  <cp:lastModifiedBy>Christen With</cp:lastModifiedBy>
  <cp:revision/>
  <dcterms:created xsi:type="dcterms:W3CDTF">2016-05-03T19:59:34Z</dcterms:created>
  <dcterms:modified xsi:type="dcterms:W3CDTF">2023-05-15T20:25:47Z</dcterms:modified>
  <cp:category/>
  <cp:contentStatus/>
</cp:coreProperties>
</file>